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E:\DTGSSM\"/>
    </mc:Choice>
  </mc:AlternateContent>
  <bookViews>
    <workbookView xWindow="360" yWindow="90" windowWidth="11340" windowHeight="4755"/>
  </bookViews>
  <sheets>
    <sheet name="rate" sheetId="3" r:id="rId1"/>
  </sheets>
  <calcPr calcId="152511" calcMode="autoNoTable" iterate="1" iterateCount="1"/>
</workbook>
</file>

<file path=xl/calcChain.xml><?xml version="1.0" encoding="utf-8"?>
<calcChain xmlns="http://schemas.openxmlformats.org/spreadsheetml/2006/main">
  <c r="F27" i="3" l="1"/>
  <c r="F26" i="3"/>
  <c r="M13" i="3"/>
  <c r="K15" i="3"/>
  <c r="G22" i="3"/>
  <c r="G21" i="3"/>
  <c r="E32" i="3" l="1"/>
  <c r="B12" i="3"/>
  <c r="B9" i="3"/>
  <c r="D15" i="3" l="1"/>
  <c r="D12" i="3"/>
  <c r="D9" i="3"/>
</calcChain>
</file>

<file path=xl/sharedStrings.xml><?xml version="1.0" encoding="utf-8"?>
<sst xmlns="http://schemas.openxmlformats.org/spreadsheetml/2006/main" count="40" uniqueCount="39">
  <si>
    <t>BORROWING $80,000</t>
  </si>
  <si>
    <t>120 MONTHLY PAYMENTS OF $1000 PER MONTH</t>
  </si>
  <si>
    <t>WHAT IS MAX RATE YOU CAN HANDLE?</t>
  </si>
  <si>
    <t>CHECK!</t>
  </si>
  <si>
    <t>=PV(0.007241,120,-1000,0,0)</t>
  </si>
  <si>
    <t xml:space="preserve">IF YOU CAN PAY $10,000 AT END </t>
  </si>
  <si>
    <t>=RATE(120,-1000,80000,0,0)</t>
  </si>
  <si>
    <t>Length of Loan</t>
  </si>
  <si>
    <t>Monthly Rate</t>
  </si>
  <si>
    <t>Monthly Payment(- sign)</t>
  </si>
  <si>
    <t>Payment at end of loan (- sign)</t>
  </si>
  <si>
    <t>Size of loan (+ sign)</t>
  </si>
  <si>
    <t>years</t>
  </si>
  <si>
    <t>annrate</t>
  </si>
  <si>
    <t>size of loan</t>
  </si>
  <si>
    <t>monthlypayment</t>
  </si>
  <si>
    <t>Time</t>
  </si>
  <si>
    <t>Inv 1 CF</t>
  </si>
  <si>
    <t>Inv 2 CF</t>
  </si>
  <si>
    <t>For what discount rates does Investment 1 beat Investment 2?</t>
  </si>
  <si>
    <t>Cash flow</t>
  </si>
  <si>
    <t>low rate Investment 2 better</t>
  </si>
  <si>
    <t>high rate investment 1 better</t>
  </si>
  <si>
    <t>??</t>
  </si>
  <si>
    <t>What does</t>
  </si>
  <si>
    <t>K13 have to be so</t>
  </si>
  <si>
    <t>K15 =1000</t>
  </si>
  <si>
    <t>Inv1</t>
  </si>
  <si>
    <t>Inv2</t>
  </si>
  <si>
    <t>At what discount rate do the two Investments</t>
  </si>
  <si>
    <t>have the same NPV?</t>
  </si>
  <si>
    <t>NPV1-NPV2</t>
  </si>
  <si>
    <t>rate</t>
  </si>
  <si>
    <t>Change I25</t>
  </si>
  <si>
    <t>so E32 = 0</t>
  </si>
  <si>
    <t xml:space="preserve">13.4% discount rate </t>
  </si>
  <si>
    <t>both projects have same NPV</t>
  </si>
  <si>
    <t>r&lt;13.4% Inv 2 is better</t>
  </si>
  <si>
    <t xml:space="preserve">r&gt;13.4% Inv 1 is better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</si>
</sst>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0.00000%"/>
    <numFmt numFmtId="165" formatCode="0.000%"/>
  </numFmts>
  <fonts count="2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4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3" borderId="1" applyNumberFormat="0" applyAlignment="0" applyProtection="0"/>
    <xf numFmtId="0" fontId="15" fillId="0" borderId="6" applyNumberFormat="0" applyFill="0" applyAlignment="0" applyProtection="0"/>
    <xf numFmtId="0" fontId="16" fillId="34" borderId="0" applyNumberFormat="0" applyBorder="0" applyAlignment="0" applyProtection="0"/>
    <xf numFmtId="0" fontId="3" fillId="35" borderId="7" applyNumberFormat="0" applyFont="0" applyAlignment="0" applyProtection="0"/>
    <xf numFmtId="0" fontId="17" fillId="27" borderId="8" applyNumberFormat="0" applyAlignment="0" applyProtection="0"/>
    <xf numFmtId="0" fontId="1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8" fontId="1" fillId="0" borderId="0" xfId="0" applyNumberFormat="1" applyFont="1"/>
    <xf numFmtId="164" fontId="1" fillId="0" borderId="0" xfId="0" applyNumberFormat="1" applyFont="1"/>
    <xf numFmtId="0" fontId="1" fillId="0" borderId="0" xfId="0" quotePrefix="1" applyFont="1"/>
    <xf numFmtId="165" fontId="1" fillId="0" borderId="0" xfId="0" applyNumberFormat="1" applyFont="1"/>
    <xf numFmtId="0" fontId="1" fillId="36" borderId="0" xfId="0" applyFont="1" applyFill="1"/>
    <xf numFmtId="8" fontId="20" fillId="0" borderId="0" xfId="0" applyNumberFormat="1" applyFont="1"/>
  </cellXfs>
  <cellStyles count="44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Emphasis 1" xfId="28"/>
    <cellStyle name="Emphasis 2" xfId="29"/>
    <cellStyle name="Emphasis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Sheet Title" xfId="4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698500</xdr:colOff>
      <xdr:row>8</xdr:row>
      <xdr:rowOff>142875</xdr:rowOff>
    </xdr:from>
    <xdr:to>
      <xdr:col>12</xdr:col>
      <xdr:colOff>7937</xdr:colOff>
      <xdr:row>12</xdr:row>
      <xdr:rowOff>111125</xdr:rowOff>
    </xdr:to>
    <xdr:cxnSp macro="">
      <xdr:nvCxnSpPr>
        <xdr:cNvPr id="3" name="Straight Arrow Connector 2"/>
        <xdr:cNvCxnSpPr/>
      </xdr:nvCxnSpPr>
      <xdr:spPr>
        <a:xfrm flipH="1" flipV="1">
          <a:off x="1309688" y="1412875"/>
          <a:ext cx="7596187" cy="6032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2"/>
  <sheetViews>
    <sheetView tabSelected="1" topLeftCell="A13" zoomScale="120" zoomScaleNormal="120" workbookViewId="0">
      <selection activeCell="B22" sqref="B21:B22"/>
    </sheetView>
  </sheetViews>
  <sheetFormatPr defaultRowHeight="12.75" x14ac:dyDescent="0.2"/>
  <cols>
    <col min="1" max="1" width="9.140625" style="1"/>
    <col min="2" max="2" width="11.7109375" style="1" customWidth="1"/>
    <col min="3" max="3" width="9.140625" style="1"/>
    <col min="4" max="4" width="15.42578125" style="1" customWidth="1"/>
    <col min="5" max="8" width="9.140625" style="1"/>
    <col min="9" max="9" width="11.85546875" style="1" customWidth="1"/>
    <col min="10" max="10" width="20.140625" style="1" customWidth="1"/>
    <col min="11" max="11" width="10.140625" style="1" bestFit="1" customWidth="1"/>
    <col min="12" max="16384" width="9.140625" style="1"/>
  </cols>
  <sheetData>
    <row r="3" spans="2:13" x14ac:dyDescent="0.2">
      <c r="I3" s="6" t="s">
        <v>11</v>
      </c>
      <c r="J3" s="6"/>
      <c r="K3" s="6"/>
    </row>
    <row r="4" spans="2:13" x14ac:dyDescent="0.2">
      <c r="I4" s="6" t="s">
        <v>7</v>
      </c>
      <c r="J4" s="6"/>
      <c r="K4" s="6"/>
    </row>
    <row r="5" spans="2:13" x14ac:dyDescent="0.2">
      <c r="I5" s="6" t="s">
        <v>9</v>
      </c>
      <c r="J5" s="6"/>
      <c r="K5" s="6"/>
    </row>
    <row r="6" spans="2:13" x14ac:dyDescent="0.2">
      <c r="D6" s="1" t="s">
        <v>0</v>
      </c>
      <c r="I6" s="1" t="s">
        <v>8</v>
      </c>
    </row>
    <row r="7" spans="2:13" x14ac:dyDescent="0.2">
      <c r="D7" s="1" t="s">
        <v>1</v>
      </c>
    </row>
    <row r="8" spans="2:13" x14ac:dyDescent="0.2">
      <c r="D8" s="1" t="s">
        <v>2</v>
      </c>
    </row>
    <row r="9" spans="2:13" x14ac:dyDescent="0.2">
      <c r="B9" s="3">
        <f>RATE(120,-1000,80000,0,0)</f>
        <v>7.2410201352274099E-3</v>
      </c>
      <c r="D9" s="3">
        <f>RATE(120,-1000,80000,0,0,)</f>
        <v>7.2410201352274359E-3</v>
      </c>
      <c r="E9" s="4" t="s">
        <v>6</v>
      </c>
      <c r="I9" s="2" t="s">
        <v>10</v>
      </c>
    </row>
    <row r="10" spans="2:13" x14ac:dyDescent="0.2">
      <c r="D10" s="1" t="s">
        <v>5</v>
      </c>
    </row>
    <row r="11" spans="2:13" x14ac:dyDescent="0.2">
      <c r="D11" s="1" t="s">
        <v>2</v>
      </c>
    </row>
    <row r="12" spans="2:13" x14ac:dyDescent="0.2">
      <c r="B12" s="3">
        <f>RATE(120,-1000,80000,-10000,0)</f>
        <v>8.1846595071217894E-3</v>
      </c>
      <c r="D12" s="5">
        <f>RATE(120,-1000,80000,-10000,0,0)</f>
        <v>8.184659507120242E-3</v>
      </c>
      <c r="J12" s="1" t="s">
        <v>12</v>
      </c>
      <c r="K12" s="1">
        <v>10</v>
      </c>
    </row>
    <row r="13" spans="2:13" x14ac:dyDescent="0.2">
      <c r="J13" s="1" t="s">
        <v>13</v>
      </c>
      <c r="K13" s="6">
        <v>8.6892180627041848E-2</v>
      </c>
      <c r="L13" s="1" t="s">
        <v>23</v>
      </c>
      <c r="M13" s="1">
        <f>K13/12</f>
        <v>7.2410150522534871E-3</v>
      </c>
    </row>
    <row r="14" spans="2:13" x14ac:dyDescent="0.2">
      <c r="J14" s="1" t="s">
        <v>14</v>
      </c>
      <c r="K14" s="1">
        <v>80000</v>
      </c>
    </row>
    <row r="15" spans="2:13" x14ac:dyDescent="0.2">
      <c r="D15" s="2">
        <f>PV(0.007241,120,-1000,0,0)</f>
        <v>80000.083078811702</v>
      </c>
      <c r="J15" s="1" t="s">
        <v>15</v>
      </c>
      <c r="K15" s="7">
        <f>-PMT(K13/12,K12*12,K14,0,0)</f>
        <v>999.99973784311089</v>
      </c>
    </row>
    <row r="16" spans="2:13" x14ac:dyDescent="0.2">
      <c r="E16" s="1" t="s">
        <v>3</v>
      </c>
    </row>
    <row r="17" spans="2:9" x14ac:dyDescent="0.2">
      <c r="B17" s="3"/>
      <c r="E17" s="4" t="s">
        <v>4</v>
      </c>
    </row>
    <row r="18" spans="2:9" x14ac:dyDescent="0.2">
      <c r="I18" s="1" t="s">
        <v>24</v>
      </c>
    </row>
    <row r="19" spans="2:9" x14ac:dyDescent="0.2">
      <c r="I19" s="1" t="s">
        <v>25</v>
      </c>
    </row>
    <row r="20" spans="2:9" x14ac:dyDescent="0.2">
      <c r="C20" s="1" t="s">
        <v>16</v>
      </c>
      <c r="D20" s="1">
        <v>0</v>
      </c>
      <c r="E20" s="1">
        <v>1</v>
      </c>
      <c r="F20" s="1">
        <v>2</v>
      </c>
      <c r="G20" s="1" t="s">
        <v>20</v>
      </c>
      <c r="I20" s="1" t="s">
        <v>26</v>
      </c>
    </row>
    <row r="21" spans="2:9" x14ac:dyDescent="0.2">
      <c r="C21" s="1" t="s">
        <v>17</v>
      </c>
      <c r="D21" s="1">
        <v>-10000</v>
      </c>
      <c r="E21" s="1">
        <v>24000</v>
      </c>
      <c r="F21" s="1">
        <v>-14000</v>
      </c>
      <c r="G21" s="1">
        <f>SUM(D21:F21)</f>
        <v>0</v>
      </c>
    </row>
    <row r="22" spans="2:9" x14ac:dyDescent="0.2">
      <c r="C22" s="1" t="s">
        <v>18</v>
      </c>
      <c r="D22" s="1">
        <v>-6000</v>
      </c>
      <c r="E22" s="1">
        <v>8000</v>
      </c>
      <c r="F22" s="1">
        <v>-1000</v>
      </c>
      <c r="G22" s="1">
        <f>SUM(D22:F22)</f>
        <v>1000</v>
      </c>
    </row>
    <row r="24" spans="2:9" x14ac:dyDescent="0.2">
      <c r="C24" s="1" t="s">
        <v>19</v>
      </c>
      <c r="I24" s="1" t="s">
        <v>32</v>
      </c>
    </row>
    <row r="25" spans="2:9" x14ac:dyDescent="0.2">
      <c r="I25" s="1">
        <v>0.13397461175686601</v>
      </c>
    </row>
    <row r="26" spans="2:9" x14ac:dyDescent="0.2">
      <c r="C26" s="1" t="s">
        <v>21</v>
      </c>
      <c r="F26" s="2">
        <f>NPV($I$25,D21:F21)</f>
        <v>244.41935784865964</v>
      </c>
      <c r="G26" s="1" t="s">
        <v>27</v>
      </c>
    </row>
    <row r="27" spans="2:9" x14ac:dyDescent="0.2">
      <c r="C27" s="1" t="s">
        <v>22</v>
      </c>
      <c r="F27" s="2">
        <f>NPV($I$25,D22:F22)</f>
        <v>244.41928400757192</v>
      </c>
      <c r="G27" s="1" t="s">
        <v>28</v>
      </c>
      <c r="I27" s="1" t="s">
        <v>35</v>
      </c>
    </row>
    <row r="28" spans="2:9" x14ac:dyDescent="0.2">
      <c r="I28" s="1" t="s">
        <v>36</v>
      </c>
    </row>
    <row r="29" spans="2:9" x14ac:dyDescent="0.2">
      <c r="D29" s="1" t="s">
        <v>29</v>
      </c>
      <c r="I29" s="1" t="s">
        <v>37</v>
      </c>
    </row>
    <row r="30" spans="2:9" x14ac:dyDescent="0.2">
      <c r="D30" s="1" t="s">
        <v>30</v>
      </c>
      <c r="I30" s="1" t="s">
        <v>38</v>
      </c>
    </row>
    <row r="31" spans="2:9" x14ac:dyDescent="0.2">
      <c r="G31" s="1" t="s">
        <v>33</v>
      </c>
    </row>
    <row r="32" spans="2:9" x14ac:dyDescent="0.2">
      <c r="D32" s="1" t="s">
        <v>31</v>
      </c>
      <c r="E32" s="2">
        <f>F26-F27</f>
        <v>7.3841087726123078E-5</v>
      </c>
      <c r="G32" s="1" t="s">
        <v>34</v>
      </c>
    </row>
  </sheetData>
  <phoneticPr fontId="2" type="noConversion"/>
  <pageMargins left="0.75" right="0.75" top="1" bottom="1" header="0.5" footer="0.5"/>
  <pageSetup paperSize="0" horizontalDpi="0" verticalDpi="0" copies="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737D95-B1DA-4B59-8CBC-7E55792B36E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d1607db4-bd3f-4f82-a312-bf7e283d0a6b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C39349B-DC1F-4DCA-9D1A-5F28015F0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01F1D5D-EA0C-41BC-B526-E0E26115F5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</vt:lpstr>
    </vt:vector>
  </TitlesOfParts>
  <Company>Indiana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Tech. Services</dc:creator>
  <cp:lastModifiedBy>tsadmin</cp:lastModifiedBy>
  <dcterms:created xsi:type="dcterms:W3CDTF">2005-06-06T14:27:17Z</dcterms:created>
  <dcterms:modified xsi:type="dcterms:W3CDTF">2015-06-11T18:00:54Z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957830211</vt:i4>
  </property>
  <property fmtid="{D5CDD505-2E9C-101B-9397-08002B2CF9AE}" pid="3" name="_EmailSubject">
    <vt:lpwstr/>
  </property>
  <property fmtid="{D5CDD505-2E9C-101B-9397-08002B2CF9AE}" pid="4" name="_AuthorEmail">
    <vt:lpwstr>winston@indiana.edu</vt:lpwstr>
  </property>
  <property fmtid="{D5CDD505-2E9C-101B-9397-08002B2CF9AE}" pid="5" name="_AuthorEmailDisplayName">
    <vt:lpwstr>Winston, Wayne L.</vt:lpwstr>
  </property>
  <property fmtid="{D5CDD505-2E9C-101B-9397-08002B2CF9AE}" pid="6" name="_ReviewingToolsShownOnce">
    <vt:lpwstr/>
  </property>
  <property fmtid="{D5CDD505-2E9C-101B-9397-08002B2CF9AE}" pid="7" name="ContentTypeId">
    <vt:lpwstr>0x010100AF8E4BBD310ADB419B3C5F1ACE4D113D</vt:lpwstr>
  </property>
</Properties>
</file>