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60" windowHeight="7380"/>
  </bookViews>
  <sheets>
    <sheet name="Least Squares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homeedge">'Least Squares'!$G$2</definedName>
    <definedName name="lookup">'Least Squares'!$A$3:$C$34</definedName>
    <definedName name="mean">'Least Squares'!$G$5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0" hidden="1">'Least Squares'!$B$3:$C$34,'Least Squares'!$G$2,'Least Squares'!$G$5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'Least Squares'!$B$1:$C$1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'Least Squares'!$L$6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18" i="1"/>
  <c r="K8" i="1"/>
  <c r="J8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B1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9" i="1"/>
  <c r="L169" i="1" l="1"/>
  <c r="L167" i="1"/>
  <c r="L165" i="1"/>
  <c r="L163" i="1"/>
  <c r="L161" i="1"/>
  <c r="L159" i="1"/>
  <c r="L157" i="1"/>
  <c r="L155" i="1"/>
  <c r="L153" i="1"/>
  <c r="L151" i="1"/>
  <c r="L149" i="1"/>
  <c r="L147" i="1"/>
  <c r="L145" i="1"/>
  <c r="L143" i="1"/>
  <c r="L141" i="1"/>
  <c r="L139" i="1"/>
  <c r="L137" i="1"/>
  <c r="L135" i="1"/>
  <c r="L133" i="1"/>
  <c r="L131" i="1"/>
  <c r="L129" i="1"/>
  <c r="L127" i="1"/>
  <c r="L125" i="1"/>
  <c r="L123" i="1"/>
  <c r="L121" i="1"/>
  <c r="L119" i="1"/>
  <c r="L117" i="1"/>
  <c r="L115" i="1"/>
  <c r="L113" i="1"/>
  <c r="L111" i="1"/>
  <c r="L109" i="1"/>
  <c r="L107" i="1"/>
  <c r="L105" i="1"/>
  <c r="L103" i="1"/>
  <c r="L101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279" i="1"/>
  <c r="L275" i="1"/>
  <c r="L271" i="1"/>
  <c r="L263" i="1"/>
  <c r="L259" i="1"/>
  <c r="L255" i="1"/>
  <c r="L251" i="1"/>
  <c r="L247" i="1"/>
  <c r="L243" i="1"/>
  <c r="L239" i="1"/>
  <c r="L277" i="1"/>
  <c r="L273" i="1"/>
  <c r="L269" i="1"/>
  <c r="L267" i="1"/>
  <c r="L265" i="1"/>
  <c r="L261" i="1"/>
  <c r="L257" i="1"/>
  <c r="L253" i="1"/>
  <c r="L249" i="1"/>
  <c r="L245" i="1"/>
  <c r="L241" i="1"/>
  <c r="L237" i="1"/>
  <c r="L235" i="1"/>
  <c r="L233" i="1"/>
  <c r="L231" i="1"/>
  <c r="L229" i="1"/>
  <c r="L227" i="1"/>
  <c r="L225" i="1"/>
  <c r="L223" i="1"/>
  <c r="L221" i="1"/>
  <c r="L219" i="1"/>
  <c r="L217" i="1"/>
  <c r="L215" i="1"/>
  <c r="L213" i="1"/>
  <c r="L211" i="1"/>
  <c r="L209" i="1"/>
  <c r="L207" i="1"/>
  <c r="L205" i="1"/>
  <c r="L203" i="1"/>
  <c r="L201" i="1"/>
  <c r="L199" i="1"/>
  <c r="L197" i="1"/>
  <c r="L195" i="1"/>
  <c r="L193" i="1"/>
  <c r="L191" i="1"/>
  <c r="L189" i="1"/>
  <c r="L187" i="1"/>
  <c r="L185" i="1"/>
  <c r="L183" i="1"/>
  <c r="L181" i="1"/>
  <c r="L179" i="1"/>
  <c r="L177" i="1"/>
  <c r="L175" i="1"/>
  <c r="L173" i="1"/>
  <c r="L171" i="1"/>
  <c r="L17" i="1"/>
  <c r="L15" i="1"/>
  <c r="L13" i="1"/>
  <c r="L8" i="1"/>
  <c r="L278" i="1"/>
  <c r="L262" i="1"/>
  <c r="L246" i="1"/>
  <c r="L230" i="1"/>
  <c r="L214" i="1"/>
  <c r="L198" i="1"/>
  <c r="L182" i="1"/>
  <c r="L166" i="1"/>
  <c r="L150" i="1"/>
  <c r="L134" i="1"/>
  <c r="L118" i="1"/>
  <c r="L102" i="1"/>
  <c r="L86" i="1"/>
  <c r="L70" i="1"/>
  <c r="L54" i="1"/>
  <c r="L38" i="1"/>
  <c r="L22" i="1"/>
  <c r="L11" i="1"/>
  <c r="L9" i="1"/>
  <c r="L274" i="1"/>
  <c r="L270" i="1"/>
  <c r="L266" i="1"/>
  <c r="L258" i="1"/>
  <c r="L254" i="1"/>
  <c r="L250" i="1"/>
  <c r="L242" i="1"/>
  <c r="L238" i="1"/>
  <c r="L234" i="1"/>
  <c r="L226" i="1"/>
  <c r="L222" i="1"/>
  <c r="L218" i="1"/>
  <c r="L210" i="1"/>
  <c r="L206" i="1"/>
  <c r="L202" i="1"/>
  <c r="L194" i="1"/>
  <c r="L190" i="1"/>
  <c r="L186" i="1"/>
  <c r="L178" i="1"/>
  <c r="L174" i="1"/>
  <c r="L170" i="1"/>
  <c r="L162" i="1"/>
  <c r="L158" i="1"/>
  <c r="L154" i="1"/>
  <c r="L146" i="1"/>
  <c r="L142" i="1"/>
  <c r="L138" i="1"/>
  <c r="L130" i="1"/>
  <c r="L126" i="1"/>
  <c r="L122" i="1"/>
  <c r="L114" i="1"/>
  <c r="L110" i="1"/>
  <c r="L106" i="1"/>
  <c r="L98" i="1"/>
  <c r="L94" i="1"/>
  <c r="L90" i="1"/>
  <c r="L82" i="1"/>
  <c r="L78" i="1"/>
  <c r="L74" i="1"/>
  <c r="L66" i="1"/>
  <c r="L62" i="1"/>
  <c r="L58" i="1"/>
  <c r="L50" i="1"/>
  <c r="L46" i="1"/>
  <c r="L42" i="1"/>
  <c r="L34" i="1"/>
  <c r="L30" i="1"/>
  <c r="L26" i="1"/>
  <c r="L18" i="1"/>
  <c r="L14" i="1"/>
  <c r="L10" i="1"/>
  <c r="L272" i="1"/>
  <c r="L268" i="1"/>
  <c r="L264" i="1"/>
  <c r="L260" i="1"/>
  <c r="L256" i="1"/>
  <c r="L252" i="1"/>
  <c r="L248" i="1"/>
  <c r="L244" i="1"/>
  <c r="L240" i="1"/>
  <c r="L236" i="1"/>
  <c r="L232" i="1"/>
  <c r="L228" i="1"/>
  <c r="L224" i="1"/>
  <c r="L220" i="1"/>
  <c r="L216" i="1"/>
  <c r="L212" i="1"/>
  <c r="L208" i="1"/>
  <c r="L204" i="1"/>
  <c r="L200" i="1"/>
  <c r="L196" i="1"/>
  <c r="L192" i="1"/>
  <c r="L188" i="1"/>
  <c r="L184" i="1"/>
  <c r="L180" i="1"/>
  <c r="L176" i="1"/>
  <c r="L172" i="1"/>
  <c r="L168" i="1"/>
  <c r="L164" i="1"/>
  <c r="L160" i="1"/>
  <c r="L156" i="1"/>
  <c r="L152" i="1"/>
  <c r="L148" i="1"/>
  <c r="L144" i="1"/>
  <c r="L140" i="1"/>
  <c r="L136" i="1"/>
  <c r="L132" i="1"/>
  <c r="L128" i="1"/>
  <c r="L124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276" i="1"/>
  <c r="D3" i="1"/>
  <c r="C1" i="1"/>
  <c r="L6" i="1" l="1"/>
</calcChain>
</file>

<file path=xl/sharedStrings.xml><?xml version="1.0" encoding="utf-8"?>
<sst xmlns="http://schemas.openxmlformats.org/spreadsheetml/2006/main" count="647" uniqueCount="75">
  <si>
    <t>mean</t>
  </si>
  <si>
    <t>Home edge</t>
  </si>
  <si>
    <t>Rating</t>
  </si>
  <si>
    <t>Arizona Cardinals</t>
  </si>
  <si>
    <t>Atlanta Falcons</t>
  </si>
  <si>
    <t>Baltimore Ravens</t>
  </si>
  <si>
    <t>SSE</t>
  </si>
  <si>
    <t>Buffalo Bills</t>
  </si>
  <si>
    <t>Carolina Panthers</t>
  </si>
  <si>
    <t>Home  Pts</t>
  </si>
  <si>
    <t>Away Pts</t>
  </si>
  <si>
    <t>Home team</t>
  </si>
  <si>
    <t>Away Team</t>
  </si>
  <si>
    <t>Squared Error</t>
  </si>
  <si>
    <t>Chicago Bears</t>
  </si>
  <si>
    <t>Denver Broncos</t>
  </si>
  <si>
    <t>Cincinnati Bengals</t>
  </si>
  <si>
    <t>Dallas Cowboys</t>
  </si>
  <si>
    <t>New York Giants</t>
  </si>
  <si>
    <t>Cleveland Browns</t>
  </si>
  <si>
    <t>Jacksonville Jaguars</t>
  </si>
  <si>
    <t>Kansas City Chiefs</t>
  </si>
  <si>
    <t>Miami Dolphins</t>
  </si>
  <si>
    <t>New Orleans Saints</t>
  </si>
  <si>
    <t>Detroit Lions</t>
  </si>
  <si>
    <t>Seattle Seahawks</t>
  </si>
  <si>
    <t>Green Bay Packers</t>
  </si>
  <si>
    <t>Indianapolis Colts</t>
  </si>
  <si>
    <t>Oakland Raiders</t>
  </si>
  <si>
    <t>Houston Texans</t>
  </si>
  <si>
    <t>New York Jets</t>
  </si>
  <si>
    <t>Tampa Bay Buccaneers</t>
  </si>
  <si>
    <t>Pittsburgh Steelers</t>
  </si>
  <si>
    <t>Tennessee Titans</t>
  </si>
  <si>
    <t>Minnesota Vikings</t>
  </si>
  <si>
    <t>St. Louis Rams</t>
  </si>
  <si>
    <t>San Francisco 49ers</t>
  </si>
  <si>
    <t>New England Patriots</t>
  </si>
  <si>
    <t>Washington Redskins</t>
  </si>
  <si>
    <t>Philadelphia Eagles</t>
  </si>
  <si>
    <t>San Diego Chargers</t>
  </si>
  <si>
    <t>PtsW</t>
  </si>
  <si>
    <t>PtsL</t>
  </si>
  <si>
    <t>Winner/tie</t>
  </si>
  <si>
    <t>Loser/tie</t>
  </si>
  <si>
    <t>Game #</t>
  </si>
  <si>
    <t>NFL 2013</t>
  </si>
  <si>
    <t>Home Forecast</t>
  </si>
  <si>
    <t>Away Forecast</t>
  </si>
  <si>
    <t>Offense</t>
  </si>
  <si>
    <t>Defense</t>
  </si>
  <si>
    <t>average</t>
  </si>
  <si>
    <t>Predict Super Bowl Score</t>
  </si>
  <si>
    <t>offense=5 means you score 5 points more than average</t>
  </si>
  <si>
    <t>defense = -3 you give up 3 points less than average</t>
  </si>
  <si>
    <t>defense=2 you give up 2 points more trhan average</t>
  </si>
  <si>
    <t>nome edge assume this half goes to offense and half to defense</t>
  </si>
  <si>
    <t>Colts Offense +7 Defense +1</t>
  </si>
  <si>
    <t>Texans Offense +2 Defense -3</t>
  </si>
  <si>
    <t>Home edge = 4</t>
  </si>
  <si>
    <t>Mean =25</t>
  </si>
  <si>
    <t>At Texans</t>
  </si>
  <si>
    <t>Texans</t>
  </si>
  <si>
    <t>25+.5*4+2+1=30</t>
  </si>
  <si>
    <t>Colts</t>
  </si>
  <si>
    <t>25-2+7-3=27</t>
  </si>
  <si>
    <t>Colts +6</t>
  </si>
  <si>
    <t>Texans +5</t>
  </si>
  <si>
    <t>Predict Denver Seattle Super Bowl</t>
  </si>
  <si>
    <t>Denver</t>
  </si>
  <si>
    <t>23.4+14.1-8.93</t>
  </si>
  <si>
    <t>Seattle</t>
  </si>
  <si>
    <t>23.4+4.11+2.73</t>
  </si>
  <si>
    <t>Seattle 30-29</t>
  </si>
  <si>
    <t>Predicted total points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</si>
</sst>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2" borderId="0" xfId="0" applyNumberFormat="1" applyFont="1" applyFill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tabSelected="1" topLeftCell="A18" workbookViewId="0">
      <selection activeCell="B34" sqref="B34"/>
    </sheetView>
  </sheetViews>
  <sheetFormatPr defaultRowHeight="15" x14ac:dyDescent="0.25"/>
  <cols>
    <col min="1" max="1" width="23.5703125" style="1" customWidth="1"/>
    <col min="2" max="7" width="9.140625" style="1"/>
    <col min="8" max="8" width="21.28515625" style="1" customWidth="1"/>
    <col min="9" max="9" width="19.85546875" style="1" customWidth="1"/>
    <col min="10" max="10" width="17" style="1" customWidth="1"/>
    <col min="11" max="11" width="13.5703125" style="1" customWidth="1"/>
    <col min="12" max="16384" width="9.140625" style="1"/>
  </cols>
  <sheetData>
    <row r="1" spans="1:16" x14ac:dyDescent="0.25">
      <c r="A1" s="1" t="s">
        <v>51</v>
      </c>
      <c r="B1" s="2">
        <f>AVERAGE(B3:B34)</f>
        <v>2.8676736540944603E-9</v>
      </c>
      <c r="C1" s="2">
        <f>AVERAGE(C3:C34)</f>
        <v>-4.2585671100603406E-10</v>
      </c>
      <c r="G1" s="1" t="s">
        <v>1</v>
      </c>
      <c r="I1" s="1" t="s">
        <v>56</v>
      </c>
    </row>
    <row r="2" spans="1:16" x14ac:dyDescent="0.25">
      <c r="B2" s="1" t="s">
        <v>49</v>
      </c>
      <c r="C2" s="1" t="s">
        <v>50</v>
      </c>
      <c r="D2" s="1" t="s">
        <v>2</v>
      </c>
      <c r="G2" s="4">
        <v>3.1054663529245343</v>
      </c>
      <c r="I2" s="1" t="s">
        <v>52</v>
      </c>
      <c r="M2" s="1" t="s">
        <v>57</v>
      </c>
      <c r="P2" s="1" t="s">
        <v>66</v>
      </c>
    </row>
    <row r="3" spans="1:16" x14ac:dyDescent="0.25">
      <c r="A3" s="1" t="s">
        <v>3</v>
      </c>
      <c r="B3" s="3">
        <v>2.7037825614147062</v>
      </c>
      <c r="C3" s="3">
        <v>-3.742165767665524</v>
      </c>
      <c r="D3" s="2">
        <f>B3-C3</f>
        <v>6.4459483290802302</v>
      </c>
      <c r="F3" s="1" t="s">
        <v>46</v>
      </c>
      <c r="I3" s="1" t="s">
        <v>53</v>
      </c>
      <c r="M3" s="1" t="s">
        <v>58</v>
      </c>
      <c r="P3" s="1" t="s">
        <v>67</v>
      </c>
    </row>
    <row r="4" spans="1:16" x14ac:dyDescent="0.25">
      <c r="A4" s="1" t="s">
        <v>4</v>
      </c>
      <c r="B4" s="3">
        <v>1.1527357027029363</v>
      </c>
      <c r="C4" s="3">
        <v>3.9141546311156046</v>
      </c>
      <c r="D4" s="2">
        <f t="shared" ref="D4:D67" si="0">B4-C4</f>
        <v>-2.7614189284126684</v>
      </c>
      <c r="I4" s="1" t="s">
        <v>54</v>
      </c>
      <c r="M4" s="1" t="s">
        <v>59</v>
      </c>
    </row>
    <row r="5" spans="1:16" x14ac:dyDescent="0.25">
      <c r="A5" s="1" t="s">
        <v>5</v>
      </c>
      <c r="B5" s="3">
        <v>-4.967945135864448</v>
      </c>
      <c r="C5" s="3">
        <v>-1.4335522113592911</v>
      </c>
      <c r="D5" s="2">
        <f t="shared" si="0"/>
        <v>-3.5343929245051569</v>
      </c>
      <c r="F5" s="1" t="s">
        <v>0</v>
      </c>
      <c r="G5" s="4">
        <v>23.408179284310769</v>
      </c>
      <c r="I5" s="1" t="s">
        <v>55</v>
      </c>
      <c r="L5" s="1" t="s">
        <v>6</v>
      </c>
      <c r="M5" s="1" t="s">
        <v>60</v>
      </c>
    </row>
    <row r="6" spans="1:16" x14ac:dyDescent="0.25">
      <c r="A6" s="1" t="s">
        <v>7</v>
      </c>
      <c r="B6" s="3">
        <v>-1.2803367457998287</v>
      </c>
      <c r="C6" s="3">
        <v>1.9309930831240703</v>
      </c>
      <c r="D6" s="2">
        <f t="shared" si="0"/>
        <v>-3.211329828923899</v>
      </c>
      <c r="L6" s="5">
        <f>SUM(L8:L290)</f>
        <v>35489.538177078342</v>
      </c>
      <c r="M6" s="1" t="s">
        <v>61</v>
      </c>
    </row>
    <row r="7" spans="1:16" x14ac:dyDescent="0.25">
      <c r="A7" s="1" t="s">
        <v>8</v>
      </c>
      <c r="B7" s="3">
        <v>0.58763274677361821</v>
      </c>
      <c r="C7" s="3">
        <v>-8.6160557989337185</v>
      </c>
      <c r="D7" s="2">
        <f t="shared" si="0"/>
        <v>9.2036885457073367</v>
      </c>
      <c r="E7" s="1" t="s">
        <v>45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47</v>
      </c>
      <c r="K7" s="1" t="s">
        <v>48</v>
      </c>
      <c r="L7" s="1" t="s">
        <v>13</v>
      </c>
    </row>
    <row r="8" spans="1:16" x14ac:dyDescent="0.25">
      <c r="A8" s="1" t="s">
        <v>14</v>
      </c>
      <c r="B8" s="3">
        <v>2.9718554361311198</v>
      </c>
      <c r="C8" s="3">
        <v>7.1024679394451304</v>
      </c>
      <c r="D8" s="2">
        <f t="shared" si="0"/>
        <v>-4.1306125033140102</v>
      </c>
      <c r="E8" s="1">
        <v>1</v>
      </c>
      <c r="F8" s="1">
        <v>49</v>
      </c>
      <c r="G8" s="1">
        <v>27</v>
      </c>
      <c r="H8" s="1" t="s">
        <v>15</v>
      </c>
      <c r="I8" s="1" t="s">
        <v>5</v>
      </c>
      <c r="J8" s="1">
        <f>IFERROR(0.5*homeedge+VLOOKUP(H8,lookup,2,FALSE)+VLOOKUP(I8,lookup,3,FALSE)+mean,"")</f>
        <v>37.626680509114372</v>
      </c>
      <c r="K8" s="1">
        <f>IFERROR(-0.5*homeedge+VLOOKUP(H8,lookup,3,FALSE)+VLOOKUP(I8,lookup,2,FALSE)+mean,"")</f>
        <v>19.616595793906544</v>
      </c>
      <c r="L8" s="1">
        <f>IFERROR((F8-J8)^2+(G8-K8)^2,0)</f>
        <v>183.86705391231746</v>
      </c>
      <c r="N8" s="1" t="s">
        <v>62</v>
      </c>
    </row>
    <row r="9" spans="1:16" x14ac:dyDescent="0.25">
      <c r="A9" s="1" t="s">
        <v>16</v>
      </c>
      <c r="B9" s="3">
        <v>2.3188409076261896</v>
      </c>
      <c r="C9" s="3">
        <v>-3.0308385258829817</v>
      </c>
      <c r="D9" s="2">
        <f t="shared" si="0"/>
        <v>5.3496794335091717</v>
      </c>
      <c r="E9" s="1">
        <f>IF(COUNT(F8)=1,E8+1,E8)</f>
        <v>2</v>
      </c>
      <c r="F9" s="1">
        <v>36</v>
      </c>
      <c r="G9" s="1">
        <v>31</v>
      </c>
      <c r="H9" s="1" t="s">
        <v>17</v>
      </c>
      <c r="I9" s="1" t="s">
        <v>18</v>
      </c>
      <c r="J9" s="1">
        <f>IFERROR(0.5*homeedge+VLOOKUP(H9,lookup,2,FALSE)+VLOOKUP(I9,lookup,3,FALSE)+mean,"")</f>
        <v>26.78507607310133</v>
      </c>
      <c r="K9" s="1">
        <f>IFERROR(-0.5*homeedge+VLOOKUP(H9,lookup,3,FALSE)+VLOOKUP(I9,lookup,2,FALSE)+mean,"")</f>
        <v>18.97167845033373</v>
      </c>
      <c r="L9" s="1">
        <f t="shared" ref="L9:L72" si="1">IFERROR((F9-J9)^2+(G9-K9)^2,0)</f>
        <v>229.5953422806956</v>
      </c>
      <c r="N9" s="1" t="s">
        <v>63</v>
      </c>
    </row>
    <row r="10" spans="1:16" x14ac:dyDescent="0.25">
      <c r="A10" s="1" t="s">
        <v>19</v>
      </c>
      <c r="B10" s="3">
        <v>-4.8268489998294424</v>
      </c>
      <c r="C10" s="3">
        <v>2.8634232340187737</v>
      </c>
      <c r="D10" s="2">
        <f t="shared" si="0"/>
        <v>-7.6902722338482157</v>
      </c>
      <c r="E10" s="1">
        <f t="shared" ref="E10:E73" si="2">IF(COUNT(F9)=1,E9+1,E9)</f>
        <v>3</v>
      </c>
      <c r="F10" s="1">
        <v>2</v>
      </c>
      <c r="G10" s="1">
        <v>28</v>
      </c>
      <c r="H10" s="1" t="s">
        <v>20</v>
      </c>
      <c r="I10" s="1" t="s">
        <v>21</v>
      </c>
      <c r="J10" s="1">
        <f>IFERROR(0.5*homeedge+VLOOKUP(H10,lookup,2,FALSE)+VLOOKUP(I10,lookup,3,FALSE)+mean,"")</f>
        <v>13.531387832351262</v>
      </c>
      <c r="K10" s="1">
        <f>IFERROR(-0.5*homeedge+VLOOKUP(H10,lookup,3,FALSE)+VLOOKUP(I10,lookup,2,FALSE)+mean,"")</f>
        <v>27.602458185705412</v>
      </c>
      <c r="L10" s="1">
        <f t="shared" si="1"/>
        <v>133.13094483421139</v>
      </c>
      <c r="N10" s="1" t="s">
        <v>64</v>
      </c>
    </row>
    <row r="11" spans="1:16" x14ac:dyDescent="0.25">
      <c r="A11" s="1" t="s">
        <v>17</v>
      </c>
      <c r="B11" s="3">
        <v>2.6726480303182831</v>
      </c>
      <c r="C11" s="3">
        <v>3.3620858911089906</v>
      </c>
      <c r="D11" s="2">
        <f t="shared" si="0"/>
        <v>-0.68943786079070746</v>
      </c>
      <c r="E11" s="1">
        <f t="shared" si="2"/>
        <v>4</v>
      </c>
      <c r="F11" s="1">
        <v>10</v>
      </c>
      <c r="G11" s="1">
        <v>23</v>
      </c>
      <c r="H11" s="1" t="s">
        <v>19</v>
      </c>
      <c r="I11" s="1" t="s">
        <v>22</v>
      </c>
      <c r="J11" s="1">
        <f>IFERROR(0.5*homeedge+VLOOKUP(H11,lookup,2,FALSE)+VLOOKUP(I11,lookup,3,FALSE)+mean,"")</f>
        <v>18.075843218722344</v>
      </c>
      <c r="K11" s="1">
        <f>IFERROR(-0.5*homeedge+VLOOKUP(H11,lookup,3,FALSE)+VLOOKUP(I11,lookup,2,FALSE)+mean,"")</f>
        <v>21.822202727414396</v>
      </c>
      <c r="L11" s="1">
        <f t="shared" si="1"/>
        <v>66.606450108693764</v>
      </c>
      <c r="N11" s="1" t="s">
        <v>65</v>
      </c>
    </row>
    <row r="12" spans="1:16" x14ac:dyDescent="0.25">
      <c r="A12" s="1" t="s">
        <v>15</v>
      </c>
      <c r="B12" s="3">
        <v>14.099320259700628</v>
      </c>
      <c r="C12" s="3">
        <v>2.7290948219224895</v>
      </c>
      <c r="D12" s="2">
        <f t="shared" si="0"/>
        <v>11.370225437778139</v>
      </c>
      <c r="E12" s="1">
        <f t="shared" si="2"/>
        <v>5</v>
      </c>
      <c r="F12" s="1">
        <v>23</v>
      </c>
      <c r="G12" s="1">
        <v>17</v>
      </c>
      <c r="H12" s="1" t="s">
        <v>23</v>
      </c>
      <c r="I12" s="1" t="s">
        <v>4</v>
      </c>
      <c r="J12" s="1">
        <f>IFERROR(0.5*homeedge+VLOOKUP(H12,lookup,2,FALSE)+VLOOKUP(I12,lookup,3,FALSE)+mean,"")</f>
        <v>32.634504232976269</v>
      </c>
      <c r="K12" s="1">
        <f>IFERROR(-0.5*homeedge+VLOOKUP(H12,lookup,3,FALSE)+VLOOKUP(I12,lookup,2,FALSE)+mean,"")</f>
        <v>17.99768559030263</v>
      </c>
      <c r="L12" s="1">
        <f t="shared" si="1"/>
        <v>93.819048352335159</v>
      </c>
    </row>
    <row r="13" spans="1:16" x14ac:dyDescent="0.25">
      <c r="A13" s="1" t="s">
        <v>24</v>
      </c>
      <c r="B13" s="3">
        <v>-1.1567051963723864</v>
      </c>
      <c r="C13" s="3">
        <v>0.48634750863257364</v>
      </c>
      <c r="D13" s="2">
        <f t="shared" si="0"/>
        <v>-1.6430527050049601</v>
      </c>
      <c r="E13" s="1">
        <f t="shared" si="2"/>
        <v>6</v>
      </c>
      <c r="F13" s="1">
        <v>7</v>
      </c>
      <c r="G13" s="1">
        <v>12</v>
      </c>
      <c r="H13" s="1" t="s">
        <v>8</v>
      </c>
      <c r="I13" s="1" t="s">
        <v>25</v>
      </c>
      <c r="J13" s="1">
        <f>IFERROR(0.5*homeedge+VLOOKUP(H13,lookup,2,FALSE)+VLOOKUP(I13,lookup,3,FALSE)+mean,"")</f>
        <v>16.618816965442267</v>
      </c>
      <c r="K13" s="1">
        <f>IFERROR(-0.5*homeedge+VLOOKUP(H13,lookup,3,FALSE)+VLOOKUP(I13,lookup,2,FALSE)+mean,"")</f>
        <v>17.354191372324589</v>
      </c>
      <c r="L13" s="1">
        <f t="shared" si="1"/>
        <v>121.18900506615505</v>
      </c>
    </row>
    <row r="14" spans="1:16" x14ac:dyDescent="0.25">
      <c r="A14" s="1" t="s">
        <v>26</v>
      </c>
      <c r="B14" s="3">
        <v>0.53110044944083157</v>
      </c>
      <c r="C14" s="3">
        <v>3.6406742302111073</v>
      </c>
      <c r="D14" s="2">
        <f t="shared" si="0"/>
        <v>-3.1095737807702757</v>
      </c>
      <c r="E14" s="1">
        <f t="shared" si="2"/>
        <v>7</v>
      </c>
      <c r="F14" s="1">
        <v>21</v>
      </c>
      <c r="G14" s="1">
        <v>17</v>
      </c>
      <c r="H14" s="1" t="s">
        <v>27</v>
      </c>
      <c r="I14" s="1" t="s">
        <v>28</v>
      </c>
      <c r="J14" s="1">
        <f>IFERROR(0.5*homeedge+VLOOKUP(H14,lookup,2,FALSE)+VLOOKUP(I14,lookup,3,FALSE)+mean,"")</f>
        <v>30.892664570216461</v>
      </c>
      <c r="K14" s="1">
        <f>IFERROR(-0.5*homeedge+VLOOKUP(H14,lookup,3,FALSE)+VLOOKUP(I14,lookup,2,FALSE)+mean,"")</f>
        <v>15.766610492590122</v>
      </c>
      <c r="L14" s="1">
        <f t="shared" si="1"/>
        <v>99.386061975804822</v>
      </c>
      <c r="N14" s="1" t="s">
        <v>68</v>
      </c>
    </row>
    <row r="15" spans="1:16" x14ac:dyDescent="0.25">
      <c r="A15" s="1" t="s">
        <v>29</v>
      </c>
      <c r="B15" s="3">
        <v>-4.9798333847764971</v>
      </c>
      <c r="C15" s="3">
        <v>2.6042424224153304</v>
      </c>
      <c r="D15" s="2">
        <f t="shared" si="0"/>
        <v>-7.5840758071918275</v>
      </c>
      <c r="E15" s="1">
        <f t="shared" si="2"/>
        <v>8</v>
      </c>
      <c r="F15" s="1">
        <v>24</v>
      </c>
      <c r="G15" s="1">
        <v>21</v>
      </c>
      <c r="H15" s="1" t="s">
        <v>14</v>
      </c>
      <c r="I15" s="1" t="s">
        <v>16</v>
      </c>
      <c r="J15" s="1">
        <f>IFERROR(0.5*homeedge+VLOOKUP(H15,lookup,2,FALSE)+VLOOKUP(I15,lookup,3,FALSE)+mean,"")</f>
        <v>24.901929371021176</v>
      </c>
      <c r="K15" s="1">
        <f>IFERROR(-0.5*homeedge+VLOOKUP(H15,lookup,3,FALSE)+VLOOKUP(I15,lookup,2,FALSE)+mean,"")</f>
        <v>31.276754954919824</v>
      </c>
      <c r="L15" s="1">
        <f t="shared" si="1"/>
        <v>106.42516899377981</v>
      </c>
    </row>
    <row r="16" spans="1:16" x14ac:dyDescent="0.25">
      <c r="A16" s="1" t="s">
        <v>27</v>
      </c>
      <c r="B16" s="3">
        <v>1.7375214354736492</v>
      </c>
      <c r="C16" s="3">
        <v>-2.2983133772145345</v>
      </c>
      <c r="D16" s="2">
        <f t="shared" si="0"/>
        <v>4.0358348126881838</v>
      </c>
      <c r="E16" s="1">
        <f t="shared" si="2"/>
        <v>9</v>
      </c>
      <c r="F16" s="1">
        <v>18</v>
      </c>
      <c r="G16" s="1">
        <v>17</v>
      </c>
      <c r="H16" s="1" t="s">
        <v>30</v>
      </c>
      <c r="I16" s="1" t="s">
        <v>31</v>
      </c>
      <c r="J16" s="1">
        <f>IFERROR(0.5*homeedge+VLOOKUP(H16,lookup,2,FALSE)+VLOOKUP(I16,lookup,3,FALSE)+mean,"")</f>
        <v>19.973292612114601</v>
      </c>
      <c r="K16" s="1">
        <f>IFERROR(-0.5*homeedge+VLOOKUP(H16,lookup,3,FALSE)+VLOOKUP(I16,lookup,2,FALSE)+mean,"")</f>
        <v>20.278980443029106</v>
      </c>
      <c r="L16" s="1">
        <f t="shared" si="1"/>
        <v>14.645596478793417</v>
      </c>
      <c r="N16" s="1" t="s">
        <v>69</v>
      </c>
    </row>
    <row r="17" spans="1:14" x14ac:dyDescent="0.25">
      <c r="A17" s="1" t="s">
        <v>20</v>
      </c>
      <c r="B17" s="3">
        <v>-7.0922478312649613</v>
      </c>
      <c r="C17" s="3">
        <v>4.0060597225430401</v>
      </c>
      <c r="D17" s="2">
        <f t="shared" si="0"/>
        <v>-11.098307553808002</v>
      </c>
      <c r="E17" s="1">
        <f t="shared" si="2"/>
        <v>10</v>
      </c>
      <c r="F17" s="1">
        <v>9</v>
      </c>
      <c r="G17" s="1">
        <v>16</v>
      </c>
      <c r="H17" s="1" t="s">
        <v>32</v>
      </c>
      <c r="I17" s="1" t="s">
        <v>33</v>
      </c>
      <c r="J17" s="1">
        <f>IFERROR(0.5*homeedge+VLOOKUP(H17,lookup,2,FALSE)+VLOOKUP(I17,lookup,3,FALSE)+mean,"")</f>
        <v>24.613851109183667</v>
      </c>
      <c r="K17" s="1">
        <f>IFERROR(-0.5*homeedge+VLOOKUP(H17,lookup,3,FALSE)+VLOOKUP(I17,lookup,2,FALSE)+mean,"")</f>
        <v>22.690222094594791</v>
      </c>
      <c r="L17" s="1">
        <f t="shared" si="1"/>
        <v>288.55141813476035</v>
      </c>
      <c r="N17" s="1" t="s">
        <v>70</v>
      </c>
    </row>
    <row r="18" spans="1:14" x14ac:dyDescent="0.25">
      <c r="A18" s="1" t="s">
        <v>21</v>
      </c>
      <c r="B18" s="3">
        <v>1.7409523553138702</v>
      </c>
      <c r="C18" s="3">
        <v>-4.3372767971568127</v>
      </c>
      <c r="D18" s="2">
        <f t="shared" si="0"/>
        <v>6.0782291524706826</v>
      </c>
      <c r="E18" s="1">
        <f t="shared" si="2"/>
        <v>11</v>
      </c>
      <c r="F18" s="1">
        <v>34</v>
      </c>
      <c r="G18" s="1">
        <v>24</v>
      </c>
      <c r="H18" s="1" t="s">
        <v>24</v>
      </c>
      <c r="I18" s="1" t="s">
        <v>34</v>
      </c>
      <c r="J18" s="1">
        <f>IFERROR(0.5*homeedge+VLOOKUP(H18,lookup,2,FALSE)+VLOOKUP(I18,lookup,3,FALSE)+mean,"")</f>
        <v>30.656526021322062</v>
      </c>
      <c r="K18" s="1">
        <f>IFERROR(-0.5*homeedge+VLOOKUP(H18,lookup,3,FALSE)+VLOOKUP(I18,lookup,2,FALSE)+mean,"")</f>
        <v>22.576860668202187</v>
      </c>
      <c r="L18" s="1">
        <f t="shared" si="1"/>
        <v>13.204143803806408</v>
      </c>
      <c r="N18" s="1">
        <f>23.4+14.1-8.93</f>
        <v>28.57</v>
      </c>
    </row>
    <row r="19" spans="1:14" x14ac:dyDescent="0.25">
      <c r="A19" s="1" t="s">
        <v>22</v>
      </c>
      <c r="B19" s="3">
        <v>-2.8966666144528794</v>
      </c>
      <c r="C19" s="3">
        <v>-2.0582202422212501</v>
      </c>
      <c r="D19" s="2">
        <f t="shared" si="0"/>
        <v>-0.83844637223162932</v>
      </c>
      <c r="E19" s="1">
        <f t="shared" si="2"/>
        <v>12</v>
      </c>
      <c r="F19" s="1">
        <v>27</v>
      </c>
      <c r="G19" s="1">
        <v>24</v>
      </c>
      <c r="H19" s="1" t="s">
        <v>35</v>
      </c>
      <c r="I19" s="1" t="s">
        <v>3</v>
      </c>
      <c r="J19" s="1">
        <f>IFERROR(0.5*homeedge+VLOOKUP(H19,lookup,2,FALSE)+VLOOKUP(I19,lookup,3,FALSE)+mean,"")</f>
        <v>21.632970561382656</v>
      </c>
      <c r="K19" s="1">
        <f>IFERROR(-0.5*homeedge+VLOOKUP(H19,lookup,3,FALSE)+VLOOKUP(I19,lookup,2,FALSE)+mean,"")</f>
        <v>22.750991483968132</v>
      </c>
      <c r="L19" s="1">
        <f t="shared" si="1"/>
        <v>30.365027268105329</v>
      </c>
      <c r="N19" s="1" t="s">
        <v>71</v>
      </c>
    </row>
    <row r="20" spans="1:14" x14ac:dyDescent="0.25">
      <c r="A20" s="1" t="s">
        <v>34</v>
      </c>
      <c r="B20" s="3">
        <v>0.23506705172111075</v>
      </c>
      <c r="C20" s="3">
        <v>6.852318756921413</v>
      </c>
      <c r="D20" s="2">
        <f t="shared" si="0"/>
        <v>-6.6172517052003021</v>
      </c>
      <c r="E20" s="1">
        <f t="shared" si="2"/>
        <v>13</v>
      </c>
      <c r="F20" s="1">
        <v>34</v>
      </c>
      <c r="G20" s="1">
        <v>28</v>
      </c>
      <c r="H20" s="1" t="s">
        <v>36</v>
      </c>
      <c r="I20" s="1" t="s">
        <v>26</v>
      </c>
      <c r="J20" s="1">
        <f>IFERROR(0.5*homeedge+VLOOKUP(H20,lookup,2,FALSE)+VLOOKUP(I20,lookup,3,FALSE)+mean,"")</f>
        <v>32.13045738955428</v>
      </c>
      <c r="K20" s="1">
        <f>IFERROR(-0.5*homeedge+VLOOKUP(H20,lookup,3,FALSE)+VLOOKUP(I20,lookup,2,FALSE)+mean,"")</f>
        <v>15.780668896775504</v>
      </c>
      <c r="L20" s="1">
        <f t="shared" si="1"/>
        <v>152.8072421825018</v>
      </c>
      <c r="N20" s="1" t="s">
        <v>72</v>
      </c>
    </row>
    <row r="21" spans="1:14" x14ac:dyDescent="0.25">
      <c r="A21" s="1" t="s">
        <v>37</v>
      </c>
      <c r="B21" s="3">
        <v>4.5151652980410653</v>
      </c>
      <c r="C21" s="3">
        <v>-1.37389162542355</v>
      </c>
      <c r="D21" s="2">
        <f t="shared" si="0"/>
        <v>5.8890569234646151</v>
      </c>
      <c r="E21" s="1">
        <f t="shared" si="2"/>
        <v>14</v>
      </c>
      <c r="F21" s="1">
        <v>21</v>
      </c>
      <c r="G21" s="1">
        <v>23</v>
      </c>
      <c r="H21" s="1" t="s">
        <v>7</v>
      </c>
      <c r="I21" s="1" t="s">
        <v>37</v>
      </c>
      <c r="J21" s="1">
        <f>IFERROR(0.5*homeedge+VLOOKUP(H21,lookup,2,FALSE)+VLOOKUP(I21,lookup,3,FALSE)+mean,"")</f>
        <v>22.306684089549659</v>
      </c>
      <c r="K21" s="1">
        <f>IFERROR(-0.5*homeedge+VLOOKUP(H21,lookup,3,FALSE)+VLOOKUP(I21,lookup,2,FALSE)+mean,"")</f>
        <v>28.301604489013638</v>
      </c>
      <c r="L21" s="1">
        <f t="shared" si="1"/>
        <v>29.814433467811774</v>
      </c>
      <c r="N21" s="1">
        <f>23.4+4.11+2.73</f>
        <v>30.24</v>
      </c>
    </row>
    <row r="22" spans="1:14" x14ac:dyDescent="0.25">
      <c r="A22" s="1" t="s">
        <v>23</v>
      </c>
      <c r="B22" s="3">
        <v>3.7594371410876239</v>
      </c>
      <c r="C22" s="3">
        <v>-5.0104962202488084</v>
      </c>
      <c r="D22" s="2">
        <f t="shared" si="0"/>
        <v>8.7699333613364328</v>
      </c>
      <c r="E22" s="1">
        <f t="shared" si="2"/>
        <v>15</v>
      </c>
      <c r="F22" s="1">
        <v>27</v>
      </c>
      <c r="G22" s="1">
        <v>33</v>
      </c>
      <c r="H22" s="1" t="s">
        <v>38</v>
      </c>
      <c r="I22" s="1" t="s">
        <v>39</v>
      </c>
      <c r="J22" s="1">
        <f>IFERROR(0.5*homeedge+VLOOKUP(H22,lookup,2,FALSE)+VLOOKUP(I22,lookup,3,FALSE)+mean,"")</f>
        <v>21.533784293946198</v>
      </c>
      <c r="K22" s="1">
        <f>IFERROR(-0.5*homeedge+VLOOKUP(H22,lookup,3,FALSE)+VLOOKUP(I22,lookup,2,FALSE)+mean,"")</f>
        <v>29.561648208025932</v>
      </c>
      <c r="L22" s="1">
        <f t="shared" si="1"/>
        <v>41.701777190480549</v>
      </c>
    </row>
    <row r="23" spans="1:14" x14ac:dyDescent="0.25">
      <c r="A23" s="1" t="s">
        <v>18</v>
      </c>
      <c r="B23" s="3">
        <v>-6.2458535486237636</v>
      </c>
      <c r="C23" s="3">
        <v>-0.84848441798999064</v>
      </c>
      <c r="D23" s="2">
        <f t="shared" si="0"/>
        <v>-5.3973691306337734</v>
      </c>
      <c r="E23" s="1">
        <f t="shared" si="2"/>
        <v>16</v>
      </c>
      <c r="F23" s="1">
        <v>28</v>
      </c>
      <c r="G23" s="1">
        <v>31</v>
      </c>
      <c r="H23" s="1" t="s">
        <v>40</v>
      </c>
      <c r="I23" s="1" t="s">
        <v>29</v>
      </c>
      <c r="J23" s="1">
        <f>IFERROR(0.5*homeedge+VLOOKUP(H23,lookup,2,FALSE)+VLOOKUP(I23,lookup,3,FALSE)+mean,"")</f>
        <v>28.072260274657303</v>
      </c>
      <c r="K23" s="1">
        <f>IFERROR(-0.5*homeedge+VLOOKUP(H23,lookup,3,FALSE)+VLOOKUP(I23,lookup,2,FALSE)+mean,"")</f>
        <v>14.72585420032032</v>
      </c>
      <c r="L23" s="1">
        <f t="shared" si="1"/>
        <v>264.85304305652534</v>
      </c>
    </row>
    <row r="24" spans="1:14" x14ac:dyDescent="0.25">
      <c r="A24" s="1" t="s">
        <v>30</v>
      </c>
      <c r="B24" s="3">
        <v>-4.7352080793657239</v>
      </c>
      <c r="C24" s="3">
        <v>1.3501769511468324</v>
      </c>
      <c r="D24" s="2">
        <f t="shared" si="0"/>
        <v>-6.0853850305125565</v>
      </c>
      <c r="E24" s="1">
        <f t="shared" si="2"/>
        <v>17</v>
      </c>
      <c r="F24" s="1" t="s">
        <v>41</v>
      </c>
      <c r="G24" s="1" t="s">
        <v>42</v>
      </c>
      <c r="H24" s="1" t="s">
        <v>43</v>
      </c>
      <c r="I24" s="1" t="s">
        <v>44</v>
      </c>
      <c r="J24" s="1" t="str">
        <f>IFERROR(0.5*homeedge+VLOOKUP(H24,lookup,2,FALSE)+VLOOKUP(I24,lookup,3,FALSE)+mean,"")</f>
        <v/>
      </c>
      <c r="K24" s="1" t="str">
        <f>IFERROR(-0.5*homeedge+VLOOKUP(H24,lookup,3,FALSE)+VLOOKUP(I24,lookup,2,FALSE)+mean,"")</f>
        <v/>
      </c>
      <c r="L24" s="1">
        <f t="shared" si="1"/>
        <v>0</v>
      </c>
      <c r="N24" s="1" t="s">
        <v>73</v>
      </c>
    </row>
    <row r="25" spans="1:14" x14ac:dyDescent="0.25">
      <c r="A25" s="1" t="s">
        <v>28</v>
      </c>
      <c r="B25" s="3">
        <v>-3.790522238043847</v>
      </c>
      <c r="C25" s="3">
        <v>4.1942306739697761</v>
      </c>
      <c r="D25" s="2">
        <f t="shared" si="0"/>
        <v>-7.9847529120136231</v>
      </c>
      <c r="E25" s="1">
        <f t="shared" si="2"/>
        <v>17</v>
      </c>
      <c r="F25" s="1">
        <v>13</v>
      </c>
      <c r="G25" s="1">
        <v>10</v>
      </c>
      <c r="H25" s="1" t="s">
        <v>37</v>
      </c>
      <c r="I25" s="1" t="s">
        <v>30</v>
      </c>
      <c r="J25" s="1">
        <f>IFERROR(0.5*homeedge+VLOOKUP(H25,lookup,2,FALSE)+VLOOKUP(I25,lookup,3,FALSE)+mean,"")</f>
        <v>30.826254709960935</v>
      </c>
      <c r="K25" s="1">
        <f>IFERROR(-0.5*homeedge+VLOOKUP(H25,lookup,3,FALSE)+VLOOKUP(I25,lookup,2,FALSE)+mean,"")</f>
        <v>15.746346403059228</v>
      </c>
      <c r="L25" s="1">
        <f t="shared" si="1"/>
        <v>350.79585396835614</v>
      </c>
      <c r="N25" s="1" t="s">
        <v>74</v>
      </c>
    </row>
    <row r="26" spans="1:14" x14ac:dyDescent="0.25">
      <c r="A26" s="1" t="s">
        <v>39</v>
      </c>
      <c r="B26" s="3">
        <v>2.3217129229729538</v>
      </c>
      <c r="C26" s="3">
        <v>0.46816105632414823</v>
      </c>
      <c r="D26" s="2">
        <f t="shared" si="0"/>
        <v>1.8535518666488056</v>
      </c>
      <c r="E26" s="1">
        <f t="shared" si="2"/>
        <v>18</v>
      </c>
      <c r="F26" s="1">
        <v>30</v>
      </c>
      <c r="G26" s="1">
        <v>24</v>
      </c>
      <c r="H26" s="1" t="s">
        <v>29</v>
      </c>
      <c r="I26" s="1" t="s">
        <v>33</v>
      </c>
      <c r="J26" s="1">
        <f>IFERROR(0.5*homeedge+VLOOKUP(H26,lookup,2,FALSE)+VLOOKUP(I26,lookup,3,FALSE)+mean,"")</f>
        <v>20.574898400662217</v>
      </c>
      <c r="K26" s="1">
        <f>IFERROR(-0.5*homeedge+VLOOKUP(H26,lookup,3,FALSE)+VLOOKUP(I26,lookup,2,FALSE)+mean,"")</f>
        <v>24.281895591352825</v>
      </c>
      <c r="L26" s="1">
        <f t="shared" si="1"/>
        <v>88.912005282263792</v>
      </c>
    </row>
    <row r="27" spans="1:14" x14ac:dyDescent="0.25">
      <c r="A27" s="1" t="s">
        <v>32</v>
      </c>
      <c r="B27" s="3">
        <v>-0.9408806762550499</v>
      </c>
      <c r="C27" s="3">
        <v>1.0125689256572981</v>
      </c>
      <c r="D27" s="2">
        <f t="shared" si="0"/>
        <v>-1.953449601912348</v>
      </c>
      <c r="E27" s="1">
        <f t="shared" si="2"/>
        <v>19</v>
      </c>
      <c r="F27" s="1">
        <v>14</v>
      </c>
      <c r="G27" s="1">
        <v>16</v>
      </c>
      <c r="H27" s="1" t="s">
        <v>31</v>
      </c>
      <c r="I27" s="1" t="s">
        <v>23</v>
      </c>
      <c r="J27" s="1">
        <f>IFERROR(0.5*homeedge+VLOOKUP(H27,lookup,2,FALSE)+VLOOKUP(I27,lookup,3,FALSE)+mean,"")</f>
        <v>17.023773624558</v>
      </c>
      <c r="K27" s="1">
        <f>IFERROR(-0.5*homeedge+VLOOKUP(H27,lookup,3,FALSE)+VLOOKUP(I27,lookup,2,FALSE)+mean,"")</f>
        <v>25.362471479643418</v>
      </c>
      <c r="L27" s="1">
        <f t="shared" si="1"/>
        <v>96.799079139709036</v>
      </c>
    </row>
    <row r="28" spans="1:14" x14ac:dyDescent="0.25">
      <c r="A28" s="1" t="s">
        <v>40</v>
      </c>
      <c r="B28" s="3">
        <v>0.50710539146893585</v>
      </c>
      <c r="C28" s="3">
        <v>-2.1497585227516836</v>
      </c>
      <c r="D28" s="2">
        <f t="shared" si="0"/>
        <v>2.6568639142206196</v>
      </c>
      <c r="E28" s="1">
        <f t="shared" si="2"/>
        <v>20</v>
      </c>
      <c r="F28" s="1">
        <v>24</v>
      </c>
      <c r="G28" s="1">
        <v>23</v>
      </c>
      <c r="H28" s="1" t="s">
        <v>7</v>
      </c>
      <c r="I28" s="1" t="s">
        <v>8</v>
      </c>
      <c r="J28" s="1">
        <f>IFERROR(0.5*homeedge+VLOOKUP(H28,lookup,2,FALSE)+VLOOKUP(I28,lookup,3,FALSE)+mean,"")</f>
        <v>15.064519916039488</v>
      </c>
      <c r="K28" s="1">
        <f>IFERROR(-0.5*homeedge+VLOOKUP(H28,lookup,3,FALSE)+VLOOKUP(I28,lookup,2,FALSE)+mean,"")</f>
        <v>24.374071937746191</v>
      </c>
      <c r="L28" s="1">
        <f t="shared" si="1"/>
        <v>81.730878020956524</v>
      </c>
    </row>
    <row r="29" spans="1:14" x14ac:dyDescent="0.25">
      <c r="A29" s="1" t="s">
        <v>36</v>
      </c>
      <c r="B29" s="3">
        <v>3.5288706985701386</v>
      </c>
      <c r="C29" s="3">
        <v>-6.6058776605138299</v>
      </c>
      <c r="D29" s="2">
        <f t="shared" si="0"/>
        <v>10.134748359083968</v>
      </c>
      <c r="E29" s="1">
        <f t="shared" si="2"/>
        <v>21</v>
      </c>
      <c r="F29" s="1">
        <v>29</v>
      </c>
      <c r="G29" s="1">
        <v>3</v>
      </c>
      <c r="H29" s="1" t="s">
        <v>25</v>
      </c>
      <c r="I29" s="1" t="s">
        <v>36</v>
      </c>
      <c r="J29" s="1">
        <f>IFERROR(0.5*homeedge+VLOOKUP(H29,lookup,2,FALSE)+VLOOKUP(I29,lookup,3,FALSE)+mean,"")</f>
        <v>22.469835863669012</v>
      </c>
      <c r="K29" s="1">
        <f>IFERROR(-0.5*homeedge+VLOOKUP(H29,lookup,3,FALSE)+VLOOKUP(I29,lookup,2,FALSE)+mean,"")</f>
        <v>16.454588564314253</v>
      </c>
      <c r="L29" s="1">
        <f t="shared" si="1"/>
        <v>223.66899708239933</v>
      </c>
    </row>
    <row r="30" spans="1:14" x14ac:dyDescent="0.25">
      <c r="A30" s="1" t="s">
        <v>25</v>
      </c>
      <c r="B30" s="3">
        <v>4.1148010634098062</v>
      </c>
      <c r="C30" s="3">
        <v>-8.9297282421043871</v>
      </c>
      <c r="D30" s="2">
        <f t="shared" si="0"/>
        <v>13.044529305514192</v>
      </c>
      <c r="E30" s="1">
        <f t="shared" si="2"/>
        <v>22</v>
      </c>
      <c r="F30" s="1">
        <v>23</v>
      </c>
      <c r="G30" s="1">
        <v>41</v>
      </c>
      <c r="H30" s="1" t="s">
        <v>18</v>
      </c>
      <c r="I30" s="1" t="s">
        <v>15</v>
      </c>
      <c r="J30" s="1">
        <f>IFERROR(0.5*homeedge+VLOOKUP(H30,lookup,2,FALSE)+VLOOKUP(I30,lookup,3,FALSE)+mean,"")</f>
        <v>21.444153734071762</v>
      </c>
      <c r="K30" s="1">
        <f>IFERROR(-0.5*homeedge+VLOOKUP(H30,lookup,3,FALSE)+VLOOKUP(I30,lookup,2,FALSE)+mean,"")</f>
        <v>35.10628194955914</v>
      </c>
      <c r="L30" s="1">
        <f t="shared" si="1"/>
        <v>37.156570061295255</v>
      </c>
    </row>
    <row r="31" spans="1:14" x14ac:dyDescent="0.25">
      <c r="A31" s="1" t="s">
        <v>35</v>
      </c>
      <c r="B31" s="3">
        <v>0.4142238682751434</v>
      </c>
      <c r="C31" s="3">
        <v>-1.8082371852950752</v>
      </c>
      <c r="D31" s="2">
        <f t="shared" si="0"/>
        <v>2.2224610535702185</v>
      </c>
      <c r="E31" s="1">
        <f t="shared" si="2"/>
        <v>23</v>
      </c>
      <c r="F31" s="1">
        <v>19</v>
      </c>
      <c r="G31" s="1">
        <v>9</v>
      </c>
      <c r="H31" s="1" t="s">
        <v>28</v>
      </c>
      <c r="I31" s="1" t="s">
        <v>20</v>
      </c>
      <c r="J31" s="1">
        <f>IFERROR(0.5*homeedge+VLOOKUP(H31,lookup,2,FALSE)+VLOOKUP(I31,lookup,3,FALSE)+mean,"")</f>
        <v>25.176449945272228</v>
      </c>
      <c r="K31" s="1">
        <f>IFERROR(-0.5*homeedge+VLOOKUP(H31,lookup,3,FALSE)+VLOOKUP(I31,lookup,2,FALSE)+mean,"")</f>
        <v>18.957428950553318</v>
      </c>
      <c r="L31" s="1">
        <f t="shared" si="1"/>
        <v>137.29892523177068</v>
      </c>
    </row>
    <row r="32" spans="1:14" x14ac:dyDescent="0.25">
      <c r="A32" s="1" t="s">
        <v>31</v>
      </c>
      <c r="B32" s="3">
        <v>-2.926642615966228</v>
      </c>
      <c r="C32" s="3">
        <v>-0.25241176929270964</v>
      </c>
      <c r="D32" s="2">
        <f t="shared" si="0"/>
        <v>-2.6742308466735185</v>
      </c>
      <c r="E32" s="1">
        <f t="shared" si="2"/>
        <v>24</v>
      </c>
      <c r="F32" s="1">
        <v>31</v>
      </c>
      <c r="G32" s="1">
        <v>24</v>
      </c>
      <c r="H32" s="1" t="s">
        <v>4</v>
      </c>
      <c r="I32" s="1" t="s">
        <v>35</v>
      </c>
      <c r="J32" s="1">
        <f>IFERROR(0.5*homeedge+VLOOKUP(H32,lookup,2,FALSE)+VLOOKUP(I32,lookup,3,FALSE)+mean,"")</f>
        <v>24.305410978180898</v>
      </c>
      <c r="K32" s="1">
        <f>IFERROR(-0.5*homeedge+VLOOKUP(H32,lookup,3,FALSE)+VLOOKUP(I32,lookup,2,FALSE)+mean,"")</f>
        <v>26.183824607239249</v>
      </c>
      <c r="L32" s="1">
        <f t="shared" si="1"/>
        <v>49.586612086244493</v>
      </c>
    </row>
    <row r="33" spans="1:12" x14ac:dyDescent="0.25">
      <c r="A33" s="1" t="s">
        <v>33</v>
      </c>
      <c r="B33" s="3">
        <v>-0.17779293891100917</v>
      </c>
      <c r="C33" s="3">
        <v>0.59381932466567899</v>
      </c>
      <c r="D33" s="2">
        <f t="shared" si="0"/>
        <v>-0.77161226357668822</v>
      </c>
      <c r="E33" s="1">
        <f t="shared" si="2"/>
        <v>25</v>
      </c>
      <c r="F33" s="1">
        <v>17</v>
      </c>
      <c r="G33" s="1">
        <v>16</v>
      </c>
      <c r="H33" s="1" t="s">
        <v>21</v>
      </c>
      <c r="I33" s="1" t="s">
        <v>17</v>
      </c>
      <c r="J33" s="1">
        <f>IFERROR(0.5*homeedge+VLOOKUP(H33,lookup,2,FALSE)+VLOOKUP(I33,lookup,3,FALSE)+mean,"")</f>
        <v>30.063950707195897</v>
      </c>
      <c r="K33" s="1">
        <f>IFERROR(-0.5*homeedge+VLOOKUP(H33,lookup,3,FALSE)+VLOOKUP(I33,lookup,2,FALSE)+mean,"")</f>
        <v>20.190817341009971</v>
      </c>
      <c r="L33" s="1">
        <f t="shared" si="1"/>
        <v>188.22975806575405</v>
      </c>
    </row>
    <row r="34" spans="1:12" x14ac:dyDescent="0.25">
      <c r="A34" s="1" t="s">
        <v>38</v>
      </c>
      <c r="B34" s="3">
        <v>-3.8952892231509879</v>
      </c>
      <c r="C34" s="3">
        <v>5.3844891772044763</v>
      </c>
      <c r="D34" s="2">
        <f t="shared" si="0"/>
        <v>-9.2797784003554646</v>
      </c>
      <c r="E34" s="1">
        <f t="shared" si="2"/>
        <v>26</v>
      </c>
      <c r="F34" s="1">
        <v>30</v>
      </c>
      <c r="G34" s="1">
        <v>33</v>
      </c>
      <c r="H34" s="1" t="s">
        <v>39</v>
      </c>
      <c r="I34" s="1" t="s">
        <v>40</v>
      </c>
      <c r="J34" s="1">
        <f>IFERROR(0.5*homeedge+VLOOKUP(H34,lookup,2,FALSE)+VLOOKUP(I34,lookup,3,FALSE)+mean,"")</f>
        <v>25.132866860994305</v>
      </c>
      <c r="K34" s="1">
        <f>IFERROR(-0.5*homeedge+VLOOKUP(H34,lookup,3,FALSE)+VLOOKUP(I34,lookup,2,FALSE)+mean,"")</f>
        <v>22.830712555641586</v>
      </c>
      <c r="L34" s="1">
        <f t="shared" si="1"/>
        <v>127.10339211879311</v>
      </c>
    </row>
    <row r="35" spans="1:12" x14ac:dyDescent="0.25">
      <c r="D35" s="2"/>
      <c r="E35" s="1">
        <f t="shared" si="2"/>
        <v>27</v>
      </c>
      <c r="F35" s="1">
        <v>20</v>
      </c>
      <c r="G35" s="1">
        <v>24</v>
      </c>
      <c r="H35" s="1" t="s">
        <v>27</v>
      </c>
      <c r="I35" s="1" t="s">
        <v>22</v>
      </c>
      <c r="J35" s="1">
        <f>IFERROR(0.5*homeedge+VLOOKUP(H35,lookup,2,FALSE)+VLOOKUP(I35,lookup,3,FALSE)+mean,"")</f>
        <v>24.640213654025434</v>
      </c>
      <c r="K35" s="1">
        <f>IFERROR(-0.5*homeedge+VLOOKUP(H35,lookup,3,FALSE)+VLOOKUP(I35,lookup,2,FALSE)+mean,"")</f>
        <v>16.660466116181087</v>
      </c>
      <c r="L35" s="1">
        <f t="shared" si="1"/>
        <v>75.400340386730008</v>
      </c>
    </row>
    <row r="36" spans="1:12" x14ac:dyDescent="0.25">
      <c r="D36" s="2"/>
      <c r="E36" s="1">
        <f t="shared" si="2"/>
        <v>28</v>
      </c>
      <c r="F36" s="1">
        <v>38</v>
      </c>
      <c r="G36" s="1">
        <v>20</v>
      </c>
      <c r="H36" s="1" t="s">
        <v>26</v>
      </c>
      <c r="I36" s="1" t="s">
        <v>38</v>
      </c>
      <c r="J36" s="1">
        <f>IFERROR(0.5*homeedge+VLOOKUP(H36,lookup,2,FALSE)+VLOOKUP(I36,lookup,3,FALSE)+mean,"")</f>
        <v>30.876502087418345</v>
      </c>
      <c r="K36" s="1">
        <f>IFERROR(-0.5*homeedge+VLOOKUP(H36,lookup,3,FALSE)+VLOOKUP(I36,lookup,2,FALSE)+mean,"")</f>
        <v>21.600831114908623</v>
      </c>
      <c r="L36" s="1">
        <f t="shared" si="1"/>
        <v>53.306882769014777</v>
      </c>
    </row>
    <row r="37" spans="1:12" x14ac:dyDescent="0.25">
      <c r="D37" s="2"/>
      <c r="E37" s="1">
        <f t="shared" si="2"/>
        <v>29</v>
      </c>
      <c r="F37" s="1">
        <v>14</v>
      </c>
      <c r="G37" s="1">
        <v>6</v>
      </c>
      <c r="H37" s="1" t="s">
        <v>5</v>
      </c>
      <c r="I37" s="1" t="s">
        <v>19</v>
      </c>
      <c r="J37" s="1">
        <f>IFERROR(0.5*homeedge+VLOOKUP(H37,lookup,2,FALSE)+VLOOKUP(I37,lookup,3,FALSE)+mean,"")</f>
        <v>22.856390558927362</v>
      </c>
      <c r="K37" s="1">
        <f>IFERROR(-0.5*homeedge+VLOOKUP(H37,lookup,3,FALSE)+VLOOKUP(I37,lookup,2,FALSE)+mean,"")</f>
        <v>15.595044896659768</v>
      </c>
      <c r="L37" s="1">
        <f t="shared" si="1"/>
        <v>170.5005403011744</v>
      </c>
    </row>
    <row r="38" spans="1:12" x14ac:dyDescent="0.25">
      <c r="D38" s="2"/>
      <c r="E38" s="1">
        <f t="shared" si="2"/>
        <v>30</v>
      </c>
      <c r="F38" s="1">
        <v>25</v>
      </c>
      <c r="G38" s="1">
        <v>21</v>
      </c>
      <c r="H38" s="1" t="s">
        <v>3</v>
      </c>
      <c r="I38" s="1" t="s">
        <v>24</v>
      </c>
      <c r="J38" s="1">
        <f>IFERROR(0.5*homeedge+VLOOKUP(H38,lookup,2,FALSE)+VLOOKUP(I38,lookup,3,FALSE)+mean,"")</f>
        <v>28.151042530820316</v>
      </c>
      <c r="K38" s="1">
        <f>IFERROR(-0.5*homeedge+VLOOKUP(H38,lookup,3,FALSE)+VLOOKUP(I38,lookup,2,FALSE)+mean,"")</f>
        <v>16.956575143810593</v>
      </c>
      <c r="L38" s="1">
        <f t="shared" si="1"/>
        <v>26.278353598688831</v>
      </c>
    </row>
    <row r="39" spans="1:12" x14ac:dyDescent="0.25">
      <c r="D39" s="2"/>
      <c r="E39" s="1">
        <f t="shared" si="2"/>
        <v>31</v>
      </c>
      <c r="F39" s="1">
        <v>31</v>
      </c>
      <c r="G39" s="1">
        <v>30</v>
      </c>
      <c r="H39" s="1" t="s">
        <v>14</v>
      </c>
      <c r="I39" s="1" t="s">
        <v>34</v>
      </c>
      <c r="J39" s="1">
        <f>IFERROR(0.5*homeedge+VLOOKUP(H39,lookup,2,FALSE)+VLOOKUP(I39,lookup,3,FALSE)+mean,"")</f>
        <v>34.785086653825573</v>
      </c>
      <c r="K39" s="1">
        <f>IFERROR(-0.5*homeedge+VLOOKUP(H39,lookup,3,FALSE)+VLOOKUP(I39,lookup,2,FALSE)+mean,"")</f>
        <v>29.192981099014744</v>
      </c>
      <c r="L39" s="1">
        <f t="shared" si="1"/>
        <v>14.978160483515923</v>
      </c>
    </row>
    <row r="40" spans="1:12" x14ac:dyDescent="0.25">
      <c r="D40" s="2"/>
      <c r="E40" s="1">
        <f t="shared" si="2"/>
        <v>32</v>
      </c>
      <c r="F40" s="1">
        <v>20</v>
      </c>
      <c r="G40" s="1">
        <v>10</v>
      </c>
      <c r="H40" s="1" t="s">
        <v>16</v>
      </c>
      <c r="I40" s="1" t="s">
        <v>32</v>
      </c>
      <c r="J40" s="1">
        <f>IFERROR(0.5*homeedge+VLOOKUP(H40,lookup,2,FALSE)+VLOOKUP(I40,lookup,3,FALSE)+mean,"")</f>
        <v>28.292322294056525</v>
      </c>
      <c r="K40" s="1">
        <f>IFERROR(-0.5*homeedge+VLOOKUP(H40,lookup,3,FALSE)+VLOOKUP(I40,lookup,2,FALSE)+mean,"")</f>
        <v>17.883726905710471</v>
      </c>
      <c r="L40" s="1">
        <f t="shared" si="1"/>
        <v>130.91575895233007</v>
      </c>
    </row>
    <row r="41" spans="1:12" x14ac:dyDescent="0.25">
      <c r="D41" s="2"/>
      <c r="E41" s="1">
        <f t="shared" si="2"/>
        <v>33</v>
      </c>
      <c r="F41" s="1" t="s">
        <v>41</v>
      </c>
      <c r="G41" s="1" t="s">
        <v>42</v>
      </c>
      <c r="H41" s="1" t="s">
        <v>43</v>
      </c>
      <c r="I41" s="1" t="s">
        <v>44</v>
      </c>
      <c r="J41" s="1" t="str">
        <f>IFERROR(0.5*homeedge+VLOOKUP(H41,lookup,2,FALSE)+VLOOKUP(I41,lookup,3,FALSE)+mean,"")</f>
        <v/>
      </c>
      <c r="K41" s="1" t="str">
        <f>IFERROR(-0.5*homeedge+VLOOKUP(H41,lookup,3,FALSE)+VLOOKUP(I41,lookup,2,FALSE)+mean,"")</f>
        <v/>
      </c>
      <c r="L41" s="1">
        <f t="shared" si="1"/>
        <v>0</v>
      </c>
    </row>
    <row r="42" spans="1:12" x14ac:dyDescent="0.25">
      <c r="D42" s="2"/>
      <c r="E42" s="1">
        <f t="shared" si="2"/>
        <v>33</v>
      </c>
      <c r="F42" s="1">
        <v>16</v>
      </c>
      <c r="G42" s="1">
        <v>26</v>
      </c>
      <c r="H42" s="1" t="s">
        <v>39</v>
      </c>
      <c r="I42" s="1" t="s">
        <v>21</v>
      </c>
      <c r="J42" s="1">
        <f>IFERROR(0.5*homeedge+VLOOKUP(H42,lookup,2,FALSE)+VLOOKUP(I42,lookup,3,FALSE)+mean,"")</f>
        <v>22.945348586589176</v>
      </c>
      <c r="K42" s="1">
        <f>IFERROR(-0.5*homeedge+VLOOKUP(H42,lookup,3,FALSE)+VLOOKUP(I42,lookup,2,FALSE)+mean,"")</f>
        <v>24.064559519486522</v>
      </c>
      <c r="L42" s="1">
        <f t="shared" si="1"/>
        <v>51.983796842846516</v>
      </c>
    </row>
    <row r="43" spans="1:12" x14ac:dyDescent="0.25">
      <c r="D43" s="2"/>
      <c r="E43" s="1">
        <f t="shared" si="2"/>
        <v>34</v>
      </c>
      <c r="F43" s="1">
        <v>20</v>
      </c>
      <c r="G43" s="1">
        <v>17</v>
      </c>
      <c r="H43" s="1" t="s">
        <v>33</v>
      </c>
      <c r="I43" s="1" t="s">
        <v>40</v>
      </c>
      <c r="J43" s="1">
        <f>IFERROR(0.5*homeedge+VLOOKUP(H43,lookup,2,FALSE)+VLOOKUP(I43,lookup,3,FALSE)+mean,"")</f>
        <v>22.633360999110344</v>
      </c>
      <c r="K43" s="1">
        <f>IFERROR(-0.5*homeedge+VLOOKUP(H43,lookup,3,FALSE)+VLOOKUP(I43,lookup,2,FALSE)+mean,"")</f>
        <v>22.956370823983118</v>
      </c>
      <c r="L43" s="1">
        <f t="shared" si="1"/>
        <v>42.412943544432757</v>
      </c>
    </row>
    <row r="44" spans="1:12" x14ac:dyDescent="0.25">
      <c r="D44" s="2"/>
      <c r="E44" s="1">
        <f t="shared" si="2"/>
        <v>35</v>
      </c>
      <c r="F44" s="1">
        <v>27</v>
      </c>
      <c r="G44" s="1">
        <v>31</v>
      </c>
      <c r="H44" s="1" t="s">
        <v>34</v>
      </c>
      <c r="I44" s="1" t="s">
        <v>19</v>
      </c>
      <c r="J44" s="1">
        <f>IFERROR(0.5*homeedge+VLOOKUP(H44,lookup,2,FALSE)+VLOOKUP(I44,lookup,3,FALSE)+mean,"")</f>
        <v>28.059402746512923</v>
      </c>
      <c r="K44" s="1">
        <f>IFERROR(-0.5*homeedge+VLOOKUP(H44,lookup,3,FALSE)+VLOOKUP(I44,lookup,2,FALSE)+mean,"")</f>
        <v>23.880915864940473</v>
      </c>
      <c r="L44" s="1">
        <f t="shared" si="1"/>
        <v>51.80369310137538</v>
      </c>
    </row>
    <row r="45" spans="1:12" x14ac:dyDescent="0.25">
      <c r="D45" s="2"/>
      <c r="E45" s="1">
        <f t="shared" si="2"/>
        <v>36</v>
      </c>
      <c r="F45" s="1">
        <v>38</v>
      </c>
      <c r="G45" s="1">
        <v>0</v>
      </c>
      <c r="H45" s="1" t="s">
        <v>8</v>
      </c>
      <c r="I45" s="1" t="s">
        <v>18</v>
      </c>
      <c r="J45" s="1">
        <f>IFERROR(0.5*homeedge+VLOOKUP(H45,lookup,2,FALSE)+VLOOKUP(I45,lookup,3,FALSE)+mean,"")</f>
        <v>24.700060789556662</v>
      </c>
      <c r="K45" s="1">
        <f>IFERROR(-0.5*homeedge+VLOOKUP(H45,lookup,3,FALSE)+VLOOKUP(I45,lookup,2,FALSE)+mean,"")</f>
        <v>6.9935367602910219</v>
      </c>
      <c r="L45" s="1">
        <f t="shared" si="1"/>
        <v>225.79793941902997</v>
      </c>
    </row>
    <row r="46" spans="1:12" x14ac:dyDescent="0.25">
      <c r="D46" s="2"/>
      <c r="E46" s="1">
        <f t="shared" si="2"/>
        <v>37</v>
      </c>
      <c r="F46" s="1">
        <v>31</v>
      </c>
      <c r="G46" s="1">
        <v>7</v>
      </c>
      <c r="H46" s="1" t="s">
        <v>23</v>
      </c>
      <c r="I46" s="1" t="s">
        <v>3</v>
      </c>
      <c r="J46" s="1">
        <f>IFERROR(0.5*homeedge+VLOOKUP(H46,lookup,2,FALSE)+VLOOKUP(I46,lookup,3,FALSE)+mean,"")</f>
        <v>24.978183834195136</v>
      </c>
      <c r="K46" s="1">
        <f>IFERROR(-0.5*homeedge+VLOOKUP(H46,lookup,3,FALSE)+VLOOKUP(I46,lookup,2,FALSE)+mean,"")</f>
        <v>19.548732449014402</v>
      </c>
      <c r="L46" s="1">
        <f t="shared" si="1"/>
        <v>193.73295601169576</v>
      </c>
    </row>
    <row r="47" spans="1:12" x14ac:dyDescent="0.25">
      <c r="D47" s="2"/>
      <c r="E47" s="1">
        <f t="shared" si="2"/>
        <v>38</v>
      </c>
      <c r="F47" s="1">
        <v>23</v>
      </c>
      <c r="G47" s="1">
        <v>3</v>
      </c>
      <c r="H47" s="1" t="s">
        <v>37</v>
      </c>
      <c r="I47" s="1" t="s">
        <v>31</v>
      </c>
      <c r="J47" s="1">
        <f>IFERROR(0.5*homeedge+VLOOKUP(H47,lookup,2,FALSE)+VLOOKUP(I47,lookup,3,FALSE)+mean,"")</f>
        <v>29.223665989521393</v>
      </c>
      <c r="K47" s="1">
        <f>IFERROR(-0.5*homeedge+VLOOKUP(H47,lookup,3,FALSE)+VLOOKUP(I47,lookup,2,FALSE)+mean,"")</f>
        <v>17.554911866458724</v>
      </c>
      <c r="L47" s="1">
        <f t="shared" si="1"/>
        <v>250.57947778950629</v>
      </c>
    </row>
    <row r="48" spans="1:12" x14ac:dyDescent="0.25">
      <c r="D48" s="2"/>
      <c r="E48" s="1">
        <f t="shared" si="2"/>
        <v>39</v>
      </c>
      <c r="F48" s="1">
        <v>20</v>
      </c>
      <c r="G48" s="1">
        <v>27</v>
      </c>
      <c r="H48" s="1" t="s">
        <v>38</v>
      </c>
      <c r="I48" s="1" t="s">
        <v>24</v>
      </c>
      <c r="J48" s="1">
        <f>IFERROR(0.5*homeedge+VLOOKUP(H48,lookup,2,FALSE)+VLOOKUP(I48,lookup,3,FALSE)+mean,"")</f>
        <v>21.551970746254622</v>
      </c>
      <c r="K48" s="1">
        <f>IFERROR(-0.5*homeedge+VLOOKUP(H48,lookup,3,FALSE)+VLOOKUP(I48,lookup,2,FALSE)+mean,"")</f>
        <v>26.083230088680594</v>
      </c>
      <c r="L48" s="1">
        <f t="shared" si="1"/>
        <v>3.2490802675307187</v>
      </c>
    </row>
    <row r="49" spans="4:12" x14ac:dyDescent="0.25">
      <c r="D49" s="2"/>
      <c r="E49" s="1">
        <f t="shared" si="2"/>
        <v>40</v>
      </c>
      <c r="F49" s="1">
        <v>34</v>
      </c>
      <c r="G49" s="1">
        <v>30</v>
      </c>
      <c r="H49" s="1" t="s">
        <v>16</v>
      </c>
      <c r="I49" s="1" t="s">
        <v>26</v>
      </c>
      <c r="J49" s="1">
        <f>IFERROR(0.5*homeedge+VLOOKUP(H49,lookup,2,FALSE)+VLOOKUP(I49,lookup,3,FALSE)+mean,"")</f>
        <v>30.920427598610331</v>
      </c>
      <c r="K49" s="1">
        <f>IFERROR(-0.5*homeedge+VLOOKUP(H49,lookup,3,FALSE)+VLOOKUP(I49,lookup,2,FALSE)+mean,"")</f>
        <v>19.355708031406351</v>
      </c>
      <c r="L49" s="1">
        <f t="shared" si="1"/>
        <v>122.78471768806818</v>
      </c>
    </row>
    <row r="50" spans="4:12" x14ac:dyDescent="0.25">
      <c r="D50" s="2"/>
      <c r="E50" s="1">
        <f t="shared" si="2"/>
        <v>41</v>
      </c>
      <c r="F50" s="1">
        <v>30</v>
      </c>
      <c r="G50" s="1">
        <v>9</v>
      </c>
      <c r="H50" s="1" t="s">
        <v>5</v>
      </c>
      <c r="I50" s="1" t="s">
        <v>29</v>
      </c>
      <c r="J50" s="1">
        <f>IFERROR(0.5*homeedge+VLOOKUP(H50,lookup,2,FALSE)+VLOOKUP(I50,lookup,3,FALSE)+mean,"")</f>
        <v>22.59720974732392</v>
      </c>
      <c r="K50" s="1">
        <f>IFERROR(-0.5*homeedge+VLOOKUP(H50,lookup,3,FALSE)+VLOOKUP(I50,lookup,2,FALSE)+mean,"")</f>
        <v>15.442060511712715</v>
      </c>
      <c r="L50" s="1">
        <f t="shared" si="1"/>
        <v>96.30144716168428</v>
      </c>
    </row>
    <row r="51" spans="4:12" x14ac:dyDescent="0.25">
      <c r="D51" s="2"/>
      <c r="E51" s="1">
        <f t="shared" si="2"/>
        <v>42</v>
      </c>
      <c r="F51" s="1">
        <v>23</v>
      </c>
      <c r="G51" s="1">
        <v>40</v>
      </c>
      <c r="H51" s="1" t="s">
        <v>32</v>
      </c>
      <c r="I51" s="1" t="s">
        <v>14</v>
      </c>
      <c r="J51" s="1">
        <f>IFERROR(0.5*homeedge+VLOOKUP(H51,lookup,2,FALSE)+VLOOKUP(I51,lookup,3,FALSE)+mean,"")</f>
        <v>31.122499723963116</v>
      </c>
      <c r="K51" s="1">
        <f>IFERROR(-0.5*homeedge+VLOOKUP(H51,lookup,3,FALSE)+VLOOKUP(I51,lookup,2,FALSE)+mean,"")</f>
        <v>25.839870469636921</v>
      </c>
      <c r="L51" s="1">
        <f t="shared" si="1"/>
        <v>266.48427008244141</v>
      </c>
    </row>
    <row r="52" spans="4:12" x14ac:dyDescent="0.25">
      <c r="D52" s="2"/>
      <c r="E52" s="1">
        <f t="shared" si="2"/>
        <v>43</v>
      </c>
      <c r="F52" s="1">
        <v>45</v>
      </c>
      <c r="G52" s="1">
        <v>17</v>
      </c>
      <c r="H52" s="1" t="s">
        <v>25</v>
      </c>
      <c r="I52" s="1" t="s">
        <v>20</v>
      </c>
      <c r="J52" s="1">
        <f>IFERROR(0.5*homeedge+VLOOKUP(H52,lookup,2,FALSE)+VLOOKUP(I52,lookup,3,FALSE)+mean,"")</f>
        <v>33.081773246725881</v>
      </c>
      <c r="K52" s="1">
        <f>IFERROR(-0.5*homeedge+VLOOKUP(H52,lookup,3,FALSE)+VLOOKUP(I52,lookup,2,FALSE)+mean,"")</f>
        <v>5.8334700344791557</v>
      </c>
      <c r="L52" s="1">
        <f t="shared" si="1"/>
        <v>266.73552041333392</v>
      </c>
    </row>
    <row r="53" spans="4:12" x14ac:dyDescent="0.25">
      <c r="D53" s="2"/>
      <c r="E53" s="1">
        <f t="shared" si="2"/>
        <v>44</v>
      </c>
      <c r="F53" s="1">
        <v>31</v>
      </c>
      <c r="G53" s="1">
        <v>7</v>
      </c>
      <c r="H53" s="1" t="s">
        <v>17</v>
      </c>
      <c r="I53" s="1" t="s">
        <v>35</v>
      </c>
      <c r="J53" s="1">
        <f>IFERROR(0.5*homeedge+VLOOKUP(H53,lookup,2,FALSE)+VLOOKUP(I53,lookup,3,FALSE)+mean,"")</f>
        <v>25.825323305796246</v>
      </c>
      <c r="K53" s="1">
        <f>IFERROR(-0.5*homeedge+VLOOKUP(H53,lookup,3,FALSE)+VLOOKUP(I53,lookup,2,FALSE)+mean,"")</f>
        <v>25.631755867232634</v>
      </c>
      <c r="L53" s="1">
        <f t="shared" si="1"/>
        <v>373.91960558569315</v>
      </c>
    </row>
    <row r="54" spans="4:12" x14ac:dyDescent="0.25">
      <c r="D54" s="2"/>
      <c r="E54" s="1">
        <f t="shared" si="2"/>
        <v>45</v>
      </c>
      <c r="F54" s="1">
        <v>7</v>
      </c>
      <c r="G54" s="1">
        <v>27</v>
      </c>
      <c r="H54" s="1" t="s">
        <v>36</v>
      </c>
      <c r="I54" s="1" t="s">
        <v>27</v>
      </c>
      <c r="J54" s="1">
        <f>IFERROR(0.5*homeedge+VLOOKUP(H54,lookup,2,FALSE)+VLOOKUP(I54,lookup,3,FALSE)+mean,"")</f>
        <v>26.191469782128642</v>
      </c>
      <c r="K54" s="1">
        <f>IFERROR(-0.5*homeedge+VLOOKUP(H54,lookup,3,FALSE)+VLOOKUP(I54,lookup,2,FALSE)+mean,"")</f>
        <v>16.98708988280832</v>
      </c>
      <c r="L54" s="1">
        <f t="shared" si="1"/>
        <v>468.57088141331627</v>
      </c>
    </row>
    <row r="55" spans="4:12" x14ac:dyDescent="0.25">
      <c r="D55" s="2"/>
      <c r="E55" s="1">
        <f t="shared" si="2"/>
        <v>46</v>
      </c>
      <c r="F55" s="1">
        <v>27</v>
      </c>
      <c r="G55" s="1">
        <v>20</v>
      </c>
      <c r="H55" s="1" t="s">
        <v>30</v>
      </c>
      <c r="I55" s="1" t="s">
        <v>7</v>
      </c>
      <c r="J55" s="1">
        <f>IFERROR(0.5*homeedge+VLOOKUP(H55,lookup,2,FALSE)+VLOOKUP(I55,lookup,3,FALSE)+mean,"")</f>
        <v>22.156697464531383</v>
      </c>
      <c r="K55" s="1">
        <f>IFERROR(-0.5*homeedge+VLOOKUP(H55,lookup,3,FALSE)+VLOOKUP(I55,lookup,2,FALSE)+mean,"")</f>
        <v>21.925286313195507</v>
      </c>
      <c r="L55" s="1">
        <f t="shared" si="1"/>
        <v>27.164306837854674</v>
      </c>
    </row>
    <row r="56" spans="4:12" x14ac:dyDescent="0.25">
      <c r="D56" s="2"/>
      <c r="E56" s="1">
        <f t="shared" si="2"/>
        <v>47</v>
      </c>
      <c r="F56" s="1">
        <v>27</v>
      </c>
      <c r="G56" s="1">
        <v>23</v>
      </c>
      <c r="H56" s="1" t="s">
        <v>22</v>
      </c>
      <c r="I56" s="1" t="s">
        <v>4</v>
      </c>
      <c r="J56" s="1">
        <f>IFERROR(0.5*homeedge+VLOOKUP(H56,lookup,2,FALSE)+VLOOKUP(I56,lookup,3,FALSE)+mean,"")</f>
        <v>25.978400477435763</v>
      </c>
      <c r="K56" s="1">
        <f>IFERROR(-0.5*homeedge+VLOOKUP(H56,lookup,3,FALSE)+VLOOKUP(I56,lookup,2,FALSE)+mean,"")</f>
        <v>20.949961568330188</v>
      </c>
      <c r="L56" s="1">
        <f t="shared" si="1"/>
        <v>5.2463231558266985</v>
      </c>
    </row>
    <row r="57" spans="4:12" x14ac:dyDescent="0.25">
      <c r="D57" s="2"/>
      <c r="E57" s="1">
        <f t="shared" si="2"/>
        <v>48</v>
      </c>
      <c r="F57" s="1">
        <v>37</v>
      </c>
      <c r="G57" s="1">
        <v>21</v>
      </c>
      <c r="H57" s="1" t="s">
        <v>15</v>
      </c>
      <c r="I57" s="1" t="s">
        <v>28</v>
      </c>
      <c r="J57" s="1">
        <f>IFERROR(0.5*homeedge+VLOOKUP(H57,lookup,2,FALSE)+VLOOKUP(I57,lookup,3,FALSE)+mean,"")</f>
        <v>43.254463394443441</v>
      </c>
      <c r="K57" s="1">
        <f>IFERROR(-0.5*homeedge+VLOOKUP(H57,lookup,3,FALSE)+VLOOKUP(I57,lookup,2,FALSE)+mean,"")</f>
        <v>20.794018691727146</v>
      </c>
      <c r="L57" s="1">
        <f t="shared" si="1"/>
        <v>39.160740651790761</v>
      </c>
    </row>
    <row r="58" spans="4:12" x14ac:dyDescent="0.25">
      <c r="D58" s="2"/>
      <c r="E58" s="1">
        <f t="shared" si="2"/>
        <v>49</v>
      </c>
      <c r="F58" s="1" t="s">
        <v>41</v>
      </c>
      <c r="G58" s="1" t="s">
        <v>42</v>
      </c>
      <c r="H58" s="1" t="s">
        <v>43</v>
      </c>
      <c r="I58" s="1" t="s">
        <v>44</v>
      </c>
      <c r="J58" s="1" t="str">
        <f>IFERROR(0.5*homeedge+VLOOKUP(H58,lookup,2,FALSE)+VLOOKUP(I58,lookup,3,FALSE)+mean,"")</f>
        <v/>
      </c>
      <c r="K58" s="1" t="str">
        <f>IFERROR(-0.5*homeedge+VLOOKUP(H58,lookup,3,FALSE)+VLOOKUP(I58,lookup,2,FALSE)+mean,"")</f>
        <v/>
      </c>
      <c r="L58" s="1">
        <f t="shared" si="1"/>
        <v>0</v>
      </c>
    </row>
    <row r="59" spans="4:12" x14ac:dyDescent="0.25">
      <c r="D59" s="2"/>
      <c r="E59" s="1">
        <f t="shared" si="2"/>
        <v>49</v>
      </c>
      <c r="F59" s="1">
        <v>11</v>
      </c>
      <c r="G59" s="1">
        <v>35</v>
      </c>
      <c r="H59" s="1" t="s">
        <v>35</v>
      </c>
      <c r="I59" s="1" t="s">
        <v>36</v>
      </c>
      <c r="J59" s="1">
        <f>IFERROR(0.5*homeedge+VLOOKUP(H59,lookup,2,FALSE)+VLOOKUP(I59,lookup,3,FALSE)+mean,"")</f>
        <v>18.769258668534349</v>
      </c>
      <c r="K59" s="1">
        <f>IFERROR(-0.5*homeedge+VLOOKUP(H59,lookup,3,FALSE)+VLOOKUP(I59,lookup,2,FALSE)+mean,"")</f>
        <v>23.576079621123565</v>
      </c>
      <c r="L59" s="1">
        <f t="shared" si="1"/>
        <v>190.86733708150442</v>
      </c>
    </row>
    <row r="60" spans="4:12" x14ac:dyDescent="0.25">
      <c r="D60" s="2"/>
      <c r="E60" s="1">
        <f t="shared" si="2"/>
        <v>50</v>
      </c>
      <c r="F60" s="1">
        <v>34</v>
      </c>
      <c r="G60" s="1">
        <v>27</v>
      </c>
      <c r="H60" s="1" t="s">
        <v>34</v>
      </c>
      <c r="I60" s="1" t="s">
        <v>32</v>
      </c>
      <c r="J60" s="1">
        <f>IFERROR(0.5*homeedge+VLOOKUP(H60,lookup,2,FALSE)+VLOOKUP(I60,lookup,3,FALSE)+mean,"")</f>
        <v>26.208548438151446</v>
      </c>
      <c r="K60" s="1">
        <f>IFERROR(-0.5*homeedge+VLOOKUP(H60,lookup,3,FALSE)+VLOOKUP(I60,lookup,2,FALSE)+mean,"")</f>
        <v>27.766884188514865</v>
      </c>
      <c r="L60" s="1">
        <f t="shared" si="1"/>
        <v>61.294828799226373</v>
      </c>
    </row>
    <row r="61" spans="4:12" x14ac:dyDescent="0.25">
      <c r="D61" s="2"/>
      <c r="E61" s="1">
        <f t="shared" si="2"/>
        <v>51</v>
      </c>
      <c r="F61" s="1">
        <v>10</v>
      </c>
      <c r="G61" s="1">
        <v>13</v>
      </c>
      <c r="H61" s="1" t="s">
        <v>31</v>
      </c>
      <c r="I61" s="1" t="s">
        <v>3</v>
      </c>
      <c r="J61" s="1">
        <f>IFERROR(0.5*homeedge+VLOOKUP(H61,lookup,2,FALSE)+VLOOKUP(I61,lookup,3,FALSE)+mean,"")</f>
        <v>18.292104077141286</v>
      </c>
      <c r="K61" s="1">
        <f>IFERROR(-0.5*homeedge+VLOOKUP(H61,lookup,3,FALSE)+VLOOKUP(I61,lookup,2,FALSE)+mean,"")</f>
        <v>24.306816899970499</v>
      </c>
      <c r="L61" s="1">
        <f t="shared" si="1"/>
        <v>196.60309843560162</v>
      </c>
    </row>
    <row r="62" spans="4:12" x14ac:dyDescent="0.25">
      <c r="D62" s="2"/>
      <c r="E62" s="1">
        <f t="shared" si="2"/>
        <v>52</v>
      </c>
      <c r="F62" s="1">
        <v>38</v>
      </c>
      <c r="G62" s="1">
        <v>13</v>
      </c>
      <c r="H62" s="1" t="s">
        <v>33</v>
      </c>
      <c r="I62" s="1" t="s">
        <v>30</v>
      </c>
      <c r="J62" s="1">
        <f>IFERROR(0.5*homeedge+VLOOKUP(H62,lookup,2,FALSE)+VLOOKUP(I62,lookup,3,FALSE)+mean,"")</f>
        <v>26.133296473008858</v>
      </c>
      <c r="K62" s="1">
        <f>IFERROR(-0.5*homeedge+VLOOKUP(H62,lookup,3,FALSE)+VLOOKUP(I62,lookup,2,FALSE)+mean,"")</f>
        <v>17.714057353148458</v>
      </c>
      <c r="L62" s="1">
        <f t="shared" si="1"/>
        <v>163.04098932627707</v>
      </c>
    </row>
    <row r="63" spans="4:12" x14ac:dyDescent="0.25">
      <c r="D63" s="2"/>
      <c r="E63" s="1">
        <f t="shared" si="2"/>
        <v>53</v>
      </c>
      <c r="F63" s="1">
        <v>40</v>
      </c>
      <c r="G63" s="1">
        <v>32</v>
      </c>
      <c r="H63" s="1" t="s">
        <v>24</v>
      </c>
      <c r="I63" s="1" t="s">
        <v>14</v>
      </c>
      <c r="J63" s="1">
        <f>IFERROR(0.5*homeedge+VLOOKUP(H63,lookup,2,FALSE)+VLOOKUP(I63,lookup,3,FALSE)+mean,"")</f>
        <v>30.906675203845779</v>
      </c>
      <c r="K63" s="1">
        <f>IFERROR(-0.5*homeedge+VLOOKUP(H63,lookup,3,FALSE)+VLOOKUP(I63,lookup,2,FALSE)+mean,"")</f>
        <v>25.313649052612195</v>
      </c>
      <c r="L63" s="1">
        <f t="shared" si="1"/>
        <v>127.39584483998701</v>
      </c>
    </row>
    <row r="64" spans="4:12" x14ac:dyDescent="0.25">
      <c r="D64" s="2"/>
      <c r="E64" s="1">
        <f t="shared" si="2"/>
        <v>54</v>
      </c>
      <c r="F64" s="1">
        <v>14</v>
      </c>
      <c r="G64" s="1">
        <v>24</v>
      </c>
      <c r="H64" s="1" t="s">
        <v>28</v>
      </c>
      <c r="I64" s="1" t="s">
        <v>38</v>
      </c>
      <c r="J64" s="1">
        <f>IFERROR(0.5*homeedge+VLOOKUP(H64,lookup,2,FALSE)+VLOOKUP(I64,lookup,3,FALSE)+mean,"")</f>
        <v>26.554879399933665</v>
      </c>
      <c r="K64" s="1">
        <f>IFERROR(-0.5*homeedge+VLOOKUP(H64,lookup,3,FALSE)+VLOOKUP(I64,lookup,2,FALSE)+mean,"")</f>
        <v>22.154387558667292</v>
      </c>
      <c r="L64" s="1">
        <f t="shared" si="1"/>
        <v>161.03128203048075</v>
      </c>
    </row>
    <row r="65" spans="4:12" x14ac:dyDescent="0.25">
      <c r="D65" s="2"/>
      <c r="E65" s="1">
        <f t="shared" si="2"/>
        <v>55</v>
      </c>
      <c r="F65" s="1">
        <v>17</v>
      </c>
      <c r="G65" s="1">
        <v>6</v>
      </c>
      <c r="H65" s="1" t="s">
        <v>19</v>
      </c>
      <c r="I65" s="1" t="s">
        <v>16</v>
      </c>
      <c r="J65" s="1">
        <f>IFERROR(0.5*homeedge+VLOOKUP(H65,lookup,2,FALSE)+VLOOKUP(I65,lookup,3,FALSE)+mean,"")</f>
        <v>17.103224935060613</v>
      </c>
      <c r="K65" s="1">
        <f>IFERROR(-0.5*homeedge+VLOOKUP(H65,lookup,3,FALSE)+VLOOKUP(I65,lookup,2,FALSE)+mean,"")</f>
        <v>27.037710249493465</v>
      </c>
      <c r="L65" s="1">
        <f t="shared" si="1"/>
        <v>442.59590792886064</v>
      </c>
    </row>
    <row r="66" spans="4:12" x14ac:dyDescent="0.25">
      <c r="D66" s="2"/>
      <c r="E66" s="1">
        <f t="shared" si="2"/>
        <v>56</v>
      </c>
      <c r="F66" s="1">
        <v>31</v>
      </c>
      <c r="G66" s="1">
        <v>7</v>
      </c>
      <c r="H66" s="1" t="s">
        <v>21</v>
      </c>
      <c r="I66" s="1" t="s">
        <v>18</v>
      </c>
      <c r="J66" s="1">
        <f>IFERROR(0.5*homeedge+VLOOKUP(H66,lookup,2,FALSE)+VLOOKUP(I66,lookup,3,FALSE)+mean,"")</f>
        <v>25.853380398096917</v>
      </c>
      <c r="K66" s="1">
        <f>IFERROR(-0.5*homeedge+VLOOKUP(H66,lookup,3,FALSE)+VLOOKUP(I66,lookup,2,FALSE)+mean,"")</f>
        <v>11.272315762067926</v>
      </c>
      <c r="L66" s="1">
        <f t="shared" si="1"/>
        <v>44.740375297507093</v>
      </c>
    </row>
    <row r="67" spans="4:12" x14ac:dyDescent="0.25">
      <c r="D67" s="2"/>
      <c r="E67" s="1">
        <f t="shared" si="2"/>
        <v>57</v>
      </c>
      <c r="F67" s="1">
        <v>3</v>
      </c>
      <c r="G67" s="1">
        <v>37</v>
      </c>
      <c r="H67" s="1" t="s">
        <v>20</v>
      </c>
      <c r="I67" s="1" t="s">
        <v>27</v>
      </c>
      <c r="J67" s="1">
        <f>IFERROR(0.5*homeedge+VLOOKUP(H67,lookup,2,FALSE)+VLOOKUP(I67,lookup,3,FALSE)+mean,"")</f>
        <v>15.570351252293541</v>
      </c>
      <c r="K67" s="1">
        <f>IFERROR(-0.5*homeedge+VLOOKUP(H67,lookup,3,FALSE)+VLOOKUP(I67,lookup,2,FALSE)+mean,"")</f>
        <v>27.599027265865193</v>
      </c>
      <c r="L67" s="1">
        <f t="shared" si="1"/>
        <v>246.39201895398389</v>
      </c>
    </row>
    <row r="68" spans="4:12" x14ac:dyDescent="0.25">
      <c r="D68" s="2"/>
      <c r="E68" s="1">
        <f t="shared" si="2"/>
        <v>58</v>
      </c>
      <c r="F68" s="1">
        <v>20</v>
      </c>
      <c r="G68" s="1">
        <v>23</v>
      </c>
      <c r="H68" s="1" t="s">
        <v>29</v>
      </c>
      <c r="I68" s="1" t="s">
        <v>25</v>
      </c>
      <c r="J68" s="1">
        <f>IFERROR(0.5*homeedge+VLOOKUP(H68,lookup,2,FALSE)+VLOOKUP(I68,lookup,3,FALSE)+mean,"")</f>
        <v>11.051350833892151</v>
      </c>
      <c r="K68" s="1">
        <f>IFERROR(-0.5*homeedge+VLOOKUP(H68,lookup,3,FALSE)+VLOOKUP(I68,lookup,2,FALSE)+mean,"")</f>
        <v>28.57448959367364</v>
      </c>
      <c r="L68" s="1">
        <f t="shared" si="1"/>
        <v>111.15325612805842</v>
      </c>
    </row>
    <row r="69" spans="4:12" x14ac:dyDescent="0.25">
      <c r="D69" s="2"/>
      <c r="E69" s="1">
        <f t="shared" si="2"/>
        <v>59</v>
      </c>
      <c r="F69" s="1">
        <v>23</v>
      </c>
      <c r="G69" s="1">
        <v>20</v>
      </c>
      <c r="H69" s="1" t="s">
        <v>7</v>
      </c>
      <c r="I69" s="1" t="s">
        <v>5</v>
      </c>
      <c r="J69" s="1">
        <f>IFERROR(0.5*homeedge+VLOOKUP(H69,lookup,2,FALSE)+VLOOKUP(I69,lookup,3,FALSE)+mean,"")</f>
        <v>22.247023503613917</v>
      </c>
      <c r="K69" s="1">
        <f>IFERROR(-0.5*homeedge+VLOOKUP(H69,lookup,3,FALSE)+VLOOKUP(I69,lookup,2,FALSE)+mean,"")</f>
        <v>18.818494055108125</v>
      </c>
      <c r="L69" s="1">
        <f t="shared" si="1"/>
        <v>1.9629299019247017</v>
      </c>
    </row>
    <row r="70" spans="4:12" x14ac:dyDescent="0.25">
      <c r="D70" s="2"/>
      <c r="E70" s="1">
        <f t="shared" si="2"/>
        <v>60</v>
      </c>
      <c r="F70" s="1">
        <v>23</v>
      </c>
      <c r="G70" s="1">
        <v>30</v>
      </c>
      <c r="H70" s="1" t="s">
        <v>4</v>
      </c>
      <c r="I70" s="1" t="s">
        <v>37</v>
      </c>
      <c r="J70" s="1">
        <f>IFERROR(0.5*homeedge+VLOOKUP(H70,lookup,2,FALSE)+VLOOKUP(I70,lookup,3,FALSE)+mean,"")</f>
        <v>24.739756538052422</v>
      </c>
      <c r="K70" s="1">
        <f>IFERROR(-0.5*homeedge+VLOOKUP(H70,lookup,3,FALSE)+VLOOKUP(I70,lookup,2,FALSE)+mean,"")</f>
        <v>30.28476603700517</v>
      </c>
      <c r="L70" s="1">
        <f t="shared" si="1"/>
        <v>3.1078445075277785</v>
      </c>
    </row>
    <row r="71" spans="4:12" x14ac:dyDescent="0.25">
      <c r="D71" s="2"/>
      <c r="E71" s="1">
        <f t="shared" si="2"/>
        <v>61</v>
      </c>
      <c r="F71" s="1">
        <v>52</v>
      </c>
      <c r="G71" s="1">
        <v>20</v>
      </c>
      <c r="H71" s="1" t="s">
        <v>15</v>
      </c>
      <c r="I71" s="1" t="s">
        <v>39</v>
      </c>
      <c r="J71" s="1">
        <f>IFERROR(0.5*homeedge+VLOOKUP(H71,lookup,2,FALSE)+VLOOKUP(I71,lookup,3,FALSE)+mean,"")</f>
        <v>39.528393776797813</v>
      </c>
      <c r="K71" s="1">
        <f>IFERROR(-0.5*homeedge+VLOOKUP(H71,lookup,3,FALSE)+VLOOKUP(I71,lookup,2,FALSE)+mean,"")</f>
        <v>26.906253852743944</v>
      </c>
      <c r="L71" s="1">
        <f t="shared" si="1"/>
        <v>203.23730406515611</v>
      </c>
    </row>
    <row r="72" spans="4:12" x14ac:dyDescent="0.25">
      <c r="D72" s="2"/>
      <c r="E72" s="1">
        <f t="shared" si="2"/>
        <v>62</v>
      </c>
      <c r="F72" s="1">
        <v>30</v>
      </c>
      <c r="G72" s="1">
        <v>21</v>
      </c>
      <c r="H72" s="1" t="s">
        <v>40</v>
      </c>
      <c r="I72" s="1" t="s">
        <v>17</v>
      </c>
      <c r="J72" s="1">
        <f>IFERROR(0.5*homeedge+VLOOKUP(H72,lookup,2,FALSE)+VLOOKUP(I72,lookup,3,FALSE)+mean,"")</f>
        <v>28.830103743350961</v>
      </c>
      <c r="K72" s="1">
        <f>IFERROR(-0.5*homeedge+VLOOKUP(H72,lookup,3,FALSE)+VLOOKUP(I72,lookup,2,FALSE)+mean,"")</f>
        <v>22.3783356154151</v>
      </c>
      <c r="L72" s="1">
        <f t="shared" si="1"/>
        <v>3.2684663200431574</v>
      </c>
    </row>
    <row r="73" spans="4:12" x14ac:dyDescent="0.25">
      <c r="D73" s="2"/>
      <c r="E73" s="1">
        <f t="shared" si="2"/>
        <v>63</v>
      </c>
      <c r="F73" s="1">
        <v>38</v>
      </c>
      <c r="G73" s="1">
        <v>17</v>
      </c>
      <c r="H73" s="1" t="s">
        <v>23</v>
      </c>
      <c r="I73" s="1" t="s">
        <v>22</v>
      </c>
      <c r="J73" s="1">
        <f>IFERROR(0.5*homeedge+VLOOKUP(H73,lookup,2,FALSE)+VLOOKUP(I73,lookup,3,FALSE)+mean,"")</f>
        <v>26.662129359639412</v>
      </c>
      <c r="K73" s="1">
        <f>IFERROR(-0.5*homeedge+VLOOKUP(H73,lookup,3,FALSE)+VLOOKUP(I73,lookup,2,FALSE)+mean,"")</f>
        <v>13.948283273146814</v>
      </c>
      <c r="L73" s="1">
        <f t="shared" ref="L73:L136" si="3">IFERROR((F73-J73)^2+(G73-K73)^2,0)</f>
        <v>137.86028563850613</v>
      </c>
    </row>
    <row r="74" spans="4:12" x14ac:dyDescent="0.25">
      <c r="D74" s="2"/>
      <c r="E74" s="1">
        <f t="shared" ref="E74:E137" si="4">IF(COUNT(F73)=1,E73+1,E73)</f>
        <v>64</v>
      </c>
      <c r="F74" s="1" t="s">
        <v>41</v>
      </c>
      <c r="G74" s="1" t="s">
        <v>42</v>
      </c>
      <c r="H74" s="1" t="s">
        <v>43</v>
      </c>
      <c r="I74" s="1" t="s">
        <v>44</v>
      </c>
      <c r="J74" s="1" t="str">
        <f>IFERROR(0.5*homeedge+VLOOKUP(H74,lookup,2,FALSE)+VLOOKUP(I74,lookup,3,FALSE)+mean,"")</f>
        <v/>
      </c>
      <c r="K74" s="1" t="str">
        <f>IFERROR(-0.5*homeedge+VLOOKUP(H74,lookup,3,FALSE)+VLOOKUP(I74,lookup,2,FALSE)+mean,"")</f>
        <v/>
      </c>
      <c r="L74" s="1">
        <f t="shared" si="3"/>
        <v>0</v>
      </c>
    </row>
    <row r="75" spans="4:12" x14ac:dyDescent="0.25">
      <c r="D75" s="2"/>
      <c r="E75" s="1">
        <f t="shared" si="4"/>
        <v>64</v>
      </c>
      <c r="F75" s="1">
        <v>37</v>
      </c>
      <c r="G75" s="1">
        <v>24</v>
      </c>
      <c r="H75" s="1" t="s">
        <v>19</v>
      </c>
      <c r="I75" s="1" t="s">
        <v>7</v>
      </c>
      <c r="J75" s="1">
        <f>IFERROR(0.5*homeedge+VLOOKUP(H75,lookup,2,FALSE)+VLOOKUP(I75,lookup,3,FALSE)+mean,"")</f>
        <v>22.065056544067666</v>
      </c>
      <c r="K75" s="1">
        <f>IFERROR(-0.5*homeedge+VLOOKUP(H75,lookup,3,FALSE)+VLOOKUP(I75,lookup,2,FALSE)+mean,"")</f>
        <v>23.438532596067446</v>
      </c>
      <c r="L75" s="1">
        <f t="shared" si="3"/>
        <v>223.36778167757484</v>
      </c>
    </row>
    <row r="76" spans="4:12" x14ac:dyDescent="0.25">
      <c r="D76" s="2"/>
      <c r="E76" s="1">
        <f t="shared" si="4"/>
        <v>65</v>
      </c>
      <c r="F76" s="1">
        <v>22</v>
      </c>
      <c r="G76" s="1">
        <v>6</v>
      </c>
      <c r="H76" s="1" t="s">
        <v>3</v>
      </c>
      <c r="I76" s="1" t="s">
        <v>8</v>
      </c>
      <c r="J76" s="1">
        <f>IFERROR(0.5*homeedge+VLOOKUP(H76,lookup,2,FALSE)+VLOOKUP(I76,lookup,3,FALSE)+mean,"")</f>
        <v>19.048639223254025</v>
      </c>
      <c r="K76" s="1">
        <f>IFERROR(-0.5*homeedge+VLOOKUP(H76,lookup,3,FALSE)+VLOOKUP(I76,lookup,2,FALSE)+mean,"")</f>
        <v>18.700913086956596</v>
      </c>
      <c r="L76" s="1">
        <f t="shared" si="3"/>
        <v>170.02372367693994</v>
      </c>
    </row>
    <row r="77" spans="4:12" x14ac:dyDescent="0.25">
      <c r="D77" s="2"/>
      <c r="E77" s="1">
        <f t="shared" si="4"/>
        <v>66</v>
      </c>
      <c r="F77" s="1">
        <v>23</v>
      </c>
      <c r="G77" s="1">
        <v>26</v>
      </c>
      <c r="H77" s="1" t="s">
        <v>22</v>
      </c>
      <c r="I77" s="1" t="s">
        <v>5</v>
      </c>
      <c r="J77" s="1">
        <f>IFERROR(0.5*homeedge+VLOOKUP(H77,lookup,2,FALSE)+VLOOKUP(I77,lookup,3,FALSE)+mean,"")</f>
        <v>20.630693634960867</v>
      </c>
      <c r="K77" s="1">
        <f>IFERROR(-0.5*homeedge+VLOOKUP(H77,lookup,3,FALSE)+VLOOKUP(I77,lookup,2,FALSE)+mean,"")</f>
        <v>14.829280729762804</v>
      </c>
      <c r="L77" s="1">
        <f t="shared" si="3"/>
        <v>130.39858166586359</v>
      </c>
    </row>
    <row r="78" spans="4:12" x14ac:dyDescent="0.25">
      <c r="D78" s="2"/>
      <c r="E78" s="1">
        <f t="shared" si="4"/>
        <v>67</v>
      </c>
      <c r="F78" s="1">
        <v>34</v>
      </c>
      <c r="G78" s="1">
        <v>28</v>
      </c>
      <c r="H78" s="1" t="s">
        <v>27</v>
      </c>
      <c r="I78" s="1" t="s">
        <v>25</v>
      </c>
      <c r="J78" s="1">
        <f>IFERROR(0.5*homeedge+VLOOKUP(H78,lookup,2,FALSE)+VLOOKUP(I78,lookup,3,FALSE)+mean,"")</f>
        <v>17.768705654142298</v>
      </c>
      <c r="K78" s="1">
        <f>IFERROR(-0.5*homeedge+VLOOKUP(H78,lookup,3,FALSE)+VLOOKUP(I78,lookup,2,FALSE)+mean,"")</f>
        <v>23.671933794043774</v>
      </c>
      <c r="L78" s="1">
        <f t="shared" si="3"/>
        <v>282.18707322501257</v>
      </c>
    </row>
    <row r="79" spans="4:12" x14ac:dyDescent="0.25">
      <c r="D79" s="2"/>
      <c r="E79" s="1">
        <f t="shared" si="4"/>
        <v>68</v>
      </c>
      <c r="F79" s="1">
        <v>48</v>
      </c>
      <c r="G79" s="1">
        <v>51</v>
      </c>
      <c r="H79" s="1" t="s">
        <v>17</v>
      </c>
      <c r="I79" s="1" t="s">
        <v>15</v>
      </c>
      <c r="J79" s="1">
        <f>IFERROR(0.5*homeedge+VLOOKUP(H79,lookup,2,FALSE)+VLOOKUP(I79,lookup,3,FALSE)+mean,"")</f>
        <v>30.362655313013811</v>
      </c>
      <c r="K79" s="1">
        <f>IFERROR(-0.5*homeedge+VLOOKUP(H79,lookup,3,FALSE)+VLOOKUP(I79,lookup,2,FALSE)+mean,"")</f>
        <v>39.316852258658116</v>
      </c>
      <c r="L79" s="1">
        <f t="shared" si="3"/>
        <v>447.5718687535819</v>
      </c>
    </row>
    <row r="80" spans="4:12" x14ac:dyDescent="0.25">
      <c r="D80" s="2"/>
      <c r="E80" s="1">
        <f t="shared" si="4"/>
        <v>69</v>
      </c>
      <c r="F80" s="1">
        <v>27</v>
      </c>
      <c r="G80" s="1">
        <v>17</v>
      </c>
      <c r="H80" s="1" t="s">
        <v>28</v>
      </c>
      <c r="I80" s="1" t="s">
        <v>40</v>
      </c>
      <c r="J80" s="1">
        <f>IFERROR(0.5*homeedge+VLOOKUP(H80,lookup,2,FALSE)+VLOOKUP(I80,lookup,3,FALSE)+mean,"")</f>
        <v>19.020631699977507</v>
      </c>
      <c r="K80" s="1">
        <f>IFERROR(-0.5*homeedge+VLOOKUP(H80,lookup,3,FALSE)+VLOOKUP(I80,lookup,2,FALSE)+mean,"")</f>
        <v>26.556782173287214</v>
      </c>
      <c r="L80" s="1">
        <f t="shared" si="3"/>
        <v>155.00240397506414</v>
      </c>
    </row>
    <row r="81" spans="4:12" x14ac:dyDescent="0.25">
      <c r="D81" s="2"/>
      <c r="E81" s="1">
        <f t="shared" si="4"/>
        <v>70</v>
      </c>
      <c r="F81" s="1">
        <v>21</v>
      </c>
      <c r="G81" s="1">
        <v>36</v>
      </c>
      <c r="H81" s="1" t="s">
        <v>18</v>
      </c>
      <c r="I81" s="1" t="s">
        <v>39</v>
      </c>
      <c r="J81" s="1">
        <f>IFERROR(0.5*homeedge+VLOOKUP(H81,lookup,2,FALSE)+VLOOKUP(I81,lookup,3,FALSE)+mean,"")</f>
        <v>19.18321996847342</v>
      </c>
      <c r="K81" s="1">
        <f>IFERROR(-0.5*homeedge+VLOOKUP(H81,lookup,3,FALSE)+VLOOKUP(I81,lookup,2,FALSE)+mean,"")</f>
        <v>23.328674612831463</v>
      </c>
      <c r="L81" s="1">
        <f t="shared" si="3"/>
        <v>163.86317675045561</v>
      </c>
    </row>
    <row r="82" spans="4:12" x14ac:dyDescent="0.25">
      <c r="D82" s="2"/>
      <c r="E82" s="1">
        <f t="shared" si="4"/>
        <v>71</v>
      </c>
      <c r="F82" s="1">
        <v>22</v>
      </c>
      <c r="G82" s="1">
        <v>9</v>
      </c>
      <c r="H82" s="1" t="s">
        <v>26</v>
      </c>
      <c r="I82" s="1" t="s">
        <v>24</v>
      </c>
      <c r="J82" s="1">
        <f>IFERROR(0.5*homeedge+VLOOKUP(H82,lookup,2,FALSE)+VLOOKUP(I82,lookup,3,FALSE)+mean,"")</f>
        <v>25.978360418846442</v>
      </c>
      <c r="K82" s="1">
        <f>IFERROR(-0.5*homeedge+VLOOKUP(H82,lookup,3,FALSE)+VLOOKUP(I82,lookup,2,FALSE)+mean,"")</f>
        <v>24.339415141687223</v>
      </c>
      <c r="L82" s="1">
        <f t="shared" si="3"/>
        <v>251.12500851126728</v>
      </c>
    </row>
    <row r="83" spans="4:12" x14ac:dyDescent="0.25">
      <c r="D83" s="2"/>
      <c r="E83" s="1">
        <f t="shared" si="4"/>
        <v>72</v>
      </c>
      <c r="F83" s="1">
        <v>34</v>
      </c>
      <c r="G83" s="1">
        <v>20</v>
      </c>
      <c r="H83" s="1" t="s">
        <v>35</v>
      </c>
      <c r="I83" s="1" t="s">
        <v>20</v>
      </c>
      <c r="J83" s="1">
        <f>IFERROR(0.5*homeedge+VLOOKUP(H83,lookup,2,FALSE)+VLOOKUP(I83,lookup,3,FALSE)+mean,"")</f>
        <v>29.381196051591218</v>
      </c>
      <c r="K83" s="1">
        <f>IFERROR(-0.5*homeedge+VLOOKUP(H83,lookup,3,FALSE)+VLOOKUP(I83,lookup,2,FALSE)+mean,"")</f>
        <v>12.954961091288466</v>
      </c>
      <c r="L83" s="1">
        <f t="shared" si="3"/>
        <v>70.965923139095963</v>
      </c>
    </row>
    <row r="84" spans="4:12" x14ac:dyDescent="0.25">
      <c r="D84" s="2"/>
      <c r="E84" s="1">
        <f t="shared" si="4"/>
        <v>73</v>
      </c>
      <c r="F84" s="1">
        <v>18</v>
      </c>
      <c r="G84" s="1">
        <v>26</v>
      </c>
      <c r="H84" s="1" t="s">
        <v>14</v>
      </c>
      <c r="I84" s="1" t="s">
        <v>23</v>
      </c>
      <c r="J84" s="1">
        <f>IFERROR(0.5*homeedge+VLOOKUP(H84,lookup,2,FALSE)+VLOOKUP(I84,lookup,3,FALSE)+mean,"")</f>
        <v>22.922271676655349</v>
      </c>
      <c r="K84" s="1">
        <f>IFERROR(-0.5*homeedge+VLOOKUP(H84,lookup,3,FALSE)+VLOOKUP(I84,lookup,2,FALSE)+mean,"")</f>
        <v>32.717351188381258</v>
      </c>
      <c r="L84" s="1">
        <f t="shared" si="3"/>
        <v>69.351565446850557</v>
      </c>
    </row>
    <row r="85" spans="4:12" x14ac:dyDescent="0.25">
      <c r="D85" s="2"/>
      <c r="E85" s="1">
        <f t="shared" si="4"/>
        <v>74</v>
      </c>
      <c r="F85" s="1">
        <v>34</v>
      </c>
      <c r="G85" s="1">
        <v>3</v>
      </c>
      <c r="H85" s="1" t="s">
        <v>36</v>
      </c>
      <c r="I85" s="1" t="s">
        <v>29</v>
      </c>
      <c r="J85" s="1">
        <f>IFERROR(0.5*homeedge+VLOOKUP(H85,lookup,2,FALSE)+VLOOKUP(I85,lookup,3,FALSE)+mean,"")</f>
        <v>31.094025581758505</v>
      </c>
      <c r="K85" s="1">
        <f>IFERROR(-0.5*homeedge+VLOOKUP(H85,lookup,3,FALSE)+VLOOKUP(I85,lookup,2,FALSE)+mean,"")</f>
        <v>10.269735062558176</v>
      </c>
      <c r="L85" s="1">
        <f t="shared" si="3"/>
        <v>61.293735199261732</v>
      </c>
    </row>
    <row r="86" spans="4:12" x14ac:dyDescent="0.25">
      <c r="D86" s="2"/>
      <c r="E86" s="1">
        <f t="shared" si="4"/>
        <v>75</v>
      </c>
      <c r="F86" s="1">
        <v>13</v>
      </c>
      <c r="G86" s="1">
        <v>6</v>
      </c>
      <c r="H86" s="1" t="s">
        <v>16</v>
      </c>
      <c r="I86" s="1" t="s">
        <v>37</v>
      </c>
      <c r="J86" s="1">
        <f>IFERROR(0.5*homeedge+VLOOKUP(H86,lookup,2,FALSE)+VLOOKUP(I86,lookup,3,FALSE)+mean,"")</f>
        <v>25.905861742975677</v>
      </c>
      <c r="K86" s="1">
        <f>IFERROR(-0.5*homeedge+VLOOKUP(H86,lookup,3,FALSE)+VLOOKUP(I86,lookup,2,FALSE)+mean,"")</f>
        <v>23.339772880006585</v>
      </c>
      <c r="L86" s="1">
        <f t="shared" si="3"/>
        <v>467.22899085901503</v>
      </c>
    </row>
    <row r="87" spans="4:12" x14ac:dyDescent="0.25">
      <c r="D87" s="2"/>
      <c r="E87" s="1">
        <f t="shared" si="4"/>
        <v>76</v>
      </c>
      <c r="F87" s="1">
        <v>17</v>
      </c>
      <c r="G87" s="1">
        <v>26</v>
      </c>
      <c r="H87" s="1" t="s">
        <v>33</v>
      </c>
      <c r="I87" s="1" t="s">
        <v>21</v>
      </c>
      <c r="J87" s="1">
        <f>IFERROR(0.5*homeedge+VLOOKUP(H87,lookup,2,FALSE)+VLOOKUP(I87,lookup,3,FALSE)+mean,"")</f>
        <v>20.445842724705216</v>
      </c>
      <c r="K87" s="1">
        <f>IFERROR(-0.5*homeedge+VLOOKUP(H87,lookup,3,FALSE)+VLOOKUP(I87,lookup,2,FALSE)+mean,"")</f>
        <v>24.19021778782805</v>
      </c>
      <c r="L87" s="1">
        <f t="shared" si="3"/>
        <v>15.149143738897861</v>
      </c>
    </row>
    <row r="88" spans="4:12" x14ac:dyDescent="0.25">
      <c r="D88" s="2"/>
      <c r="E88" s="1">
        <f t="shared" si="4"/>
        <v>77</v>
      </c>
      <c r="F88" s="1">
        <v>28</v>
      </c>
      <c r="G88" s="1">
        <v>30</v>
      </c>
      <c r="H88" s="1" t="s">
        <v>4</v>
      </c>
      <c r="I88" s="1" t="s">
        <v>30</v>
      </c>
      <c r="J88" s="1">
        <f>IFERROR(0.5*homeedge+VLOOKUP(H88,lookup,2,FALSE)+VLOOKUP(I88,lookup,3,FALSE)+mean,"")</f>
        <v>27.463825114622807</v>
      </c>
      <c r="K88" s="1">
        <f>IFERROR(-0.5*homeedge+VLOOKUP(H88,lookup,3,FALSE)+VLOOKUP(I88,lookup,2,FALSE)+mean,"")</f>
        <v>21.034392659598382</v>
      </c>
      <c r="L88" s="1">
        <f t="shared" si="3"/>
        <v>80.669598489972614</v>
      </c>
    </row>
    <row r="89" spans="4:12" x14ac:dyDescent="0.25">
      <c r="D89" s="2"/>
      <c r="E89" s="1">
        <f t="shared" si="4"/>
        <v>78</v>
      </c>
      <c r="F89" s="1" t="s">
        <v>41</v>
      </c>
      <c r="G89" s="1" t="s">
        <v>42</v>
      </c>
      <c r="H89" s="1" t="s">
        <v>43</v>
      </c>
      <c r="I89" s="1" t="s">
        <v>44</v>
      </c>
      <c r="J89" s="1" t="str">
        <f>IFERROR(0.5*homeedge+VLOOKUP(H89,lookup,2,FALSE)+VLOOKUP(I89,lookup,3,FALSE)+mean,"")</f>
        <v/>
      </c>
      <c r="K89" s="1" t="str">
        <f>IFERROR(-0.5*homeedge+VLOOKUP(H89,lookup,3,FALSE)+VLOOKUP(I89,lookup,2,FALSE)+mean,"")</f>
        <v/>
      </c>
      <c r="L89" s="1">
        <f t="shared" si="3"/>
        <v>0</v>
      </c>
    </row>
    <row r="90" spans="4:12" x14ac:dyDescent="0.25">
      <c r="D90" s="2"/>
      <c r="E90" s="1">
        <f t="shared" si="4"/>
        <v>78</v>
      </c>
      <c r="F90" s="1">
        <v>27</v>
      </c>
      <c r="G90" s="1">
        <v>21</v>
      </c>
      <c r="H90" s="1" t="s">
        <v>14</v>
      </c>
      <c r="I90" s="1" t="s">
        <v>18</v>
      </c>
      <c r="J90" s="1">
        <f>IFERROR(0.5*homeedge+VLOOKUP(H90,lookup,2,FALSE)+VLOOKUP(I90,lookup,3,FALSE)+mean,"")</f>
        <v>27.084283478914166</v>
      </c>
      <c r="K90" s="1">
        <f>IFERROR(-0.5*homeedge+VLOOKUP(H90,lookup,3,FALSE)+VLOOKUP(I90,lookup,2,FALSE)+mean,"")</f>
        <v>22.712060498669871</v>
      </c>
      <c r="L90" s="1">
        <f t="shared" si="3"/>
        <v>2.9382548559236015</v>
      </c>
    </row>
    <row r="91" spans="4:12" x14ac:dyDescent="0.25">
      <c r="D91" s="2"/>
      <c r="E91" s="1">
        <f t="shared" si="4"/>
        <v>79</v>
      </c>
      <c r="F91" s="1">
        <v>10</v>
      </c>
      <c r="G91" s="1">
        <v>35</v>
      </c>
      <c r="H91" s="1" t="s">
        <v>34</v>
      </c>
      <c r="I91" s="1" t="s">
        <v>8</v>
      </c>
      <c r="J91" s="1">
        <f>IFERROR(0.5*homeedge+VLOOKUP(H91,lookup,2,FALSE)+VLOOKUP(I91,lookup,3,FALSE)+mean,"")</f>
        <v>16.579923713560429</v>
      </c>
      <c r="K91" s="1">
        <f>IFERROR(-0.5*homeedge+VLOOKUP(H91,lookup,3,FALSE)+VLOOKUP(I91,lookup,2,FALSE)+mean,"")</f>
        <v>29.295397611543535</v>
      </c>
      <c r="L91" s="1">
        <f t="shared" si="3"/>
        <v>75.837884486658069</v>
      </c>
    </row>
    <row r="92" spans="4:12" x14ac:dyDescent="0.25">
      <c r="D92" s="2"/>
      <c r="E92" s="1">
        <f t="shared" si="4"/>
        <v>80</v>
      </c>
      <c r="F92" s="1">
        <v>17</v>
      </c>
      <c r="G92" s="1">
        <v>19</v>
      </c>
      <c r="H92" s="1" t="s">
        <v>5</v>
      </c>
      <c r="I92" s="1" t="s">
        <v>26</v>
      </c>
      <c r="J92" s="1">
        <f>IFERROR(0.5*homeedge+VLOOKUP(H92,lookup,2,FALSE)+VLOOKUP(I92,lookup,3,FALSE)+mean,"")</f>
        <v>23.633641555119695</v>
      </c>
      <c r="K92" s="1">
        <f>IFERROR(-0.5*homeedge+VLOOKUP(H92,lookup,3,FALSE)+VLOOKUP(I92,lookup,2,FALSE)+mean,"")</f>
        <v>20.952994345930044</v>
      </c>
      <c r="L92" s="1">
        <f t="shared" si="3"/>
        <v>47.819387197045565</v>
      </c>
    </row>
    <row r="93" spans="4:12" x14ac:dyDescent="0.25">
      <c r="D93" s="2"/>
      <c r="E93" s="1">
        <f t="shared" si="4"/>
        <v>81</v>
      </c>
      <c r="F93" s="1">
        <v>24</v>
      </c>
      <c r="G93" s="1">
        <v>7</v>
      </c>
      <c r="H93" s="1" t="s">
        <v>21</v>
      </c>
      <c r="I93" s="1" t="s">
        <v>28</v>
      </c>
      <c r="J93" s="1">
        <f>IFERROR(0.5*homeedge+VLOOKUP(H93,lookup,2,FALSE)+VLOOKUP(I93,lookup,3,FALSE)+mean,"")</f>
        <v>30.89609549005668</v>
      </c>
      <c r="K93" s="1">
        <f>IFERROR(-0.5*homeedge+VLOOKUP(H93,lookup,3,FALSE)+VLOOKUP(I93,lookup,2,FALSE)+mean,"")</f>
        <v>13.727647072647843</v>
      </c>
      <c r="L93" s="1">
        <f t="shared" si="3"/>
        <v>92.817368142087162</v>
      </c>
    </row>
    <row r="94" spans="4:12" x14ac:dyDescent="0.25">
      <c r="D94" s="2"/>
      <c r="E94" s="1">
        <f t="shared" si="4"/>
        <v>82</v>
      </c>
      <c r="F94" s="1">
        <v>24</v>
      </c>
      <c r="G94" s="1">
        <v>27</v>
      </c>
      <c r="H94" s="1" t="s">
        <v>7</v>
      </c>
      <c r="I94" s="1" t="s">
        <v>16</v>
      </c>
      <c r="J94" s="1">
        <f>IFERROR(0.5*homeedge+VLOOKUP(H94,lookup,2,FALSE)+VLOOKUP(I94,lookup,3,FALSE)+mean,"")</f>
        <v>20.649737189090224</v>
      </c>
      <c r="K94" s="1">
        <f>IFERROR(-0.5*homeedge+VLOOKUP(H94,lookup,3,FALSE)+VLOOKUP(I94,lookup,2,FALSE)+mean,"")</f>
        <v>26.105280098598762</v>
      </c>
      <c r="L94" s="1">
        <f t="shared" si="3"/>
        <v>12.024784604128513</v>
      </c>
    </row>
    <row r="95" spans="4:12" x14ac:dyDescent="0.25">
      <c r="D95" s="2"/>
      <c r="E95" s="1">
        <f t="shared" si="4"/>
        <v>83</v>
      </c>
      <c r="F95" s="1">
        <v>35</v>
      </c>
      <c r="G95" s="1">
        <v>19</v>
      </c>
      <c r="H95" s="1" t="s">
        <v>15</v>
      </c>
      <c r="I95" s="1" t="s">
        <v>20</v>
      </c>
      <c r="J95" s="1">
        <f>IFERROR(0.5*homeedge+VLOOKUP(H95,lookup,2,FALSE)+VLOOKUP(I95,lookup,3,FALSE)+mean,"")</f>
        <v>43.066292443016707</v>
      </c>
      <c r="K95" s="1">
        <f>IFERROR(-0.5*homeedge+VLOOKUP(H95,lookup,3,FALSE)+VLOOKUP(I95,lookup,2,FALSE)+mean,"")</f>
        <v>17.492293098506032</v>
      </c>
      <c r="L95" s="1">
        <f t="shared" si="3"/>
        <v>67.338253877080973</v>
      </c>
    </row>
    <row r="96" spans="4:12" x14ac:dyDescent="0.25">
      <c r="D96" s="2"/>
      <c r="E96" s="1">
        <f t="shared" si="4"/>
        <v>84</v>
      </c>
      <c r="F96" s="1">
        <v>32</v>
      </c>
      <c r="G96" s="1">
        <v>20</v>
      </c>
      <c r="H96" s="1" t="s">
        <v>36</v>
      </c>
      <c r="I96" s="1" t="s">
        <v>3</v>
      </c>
      <c r="J96" s="1">
        <f>IFERROR(0.5*homeedge+VLOOKUP(H96,lookup,2,FALSE)+VLOOKUP(I96,lookup,3,FALSE)+mean,"")</f>
        <v>24.74761739167765</v>
      </c>
      <c r="K96" s="1">
        <f>IFERROR(-0.5*homeedge+VLOOKUP(H96,lookup,3,FALSE)+VLOOKUP(I96,lookup,2,FALSE)+mean,"")</f>
        <v>17.95335100874938</v>
      </c>
      <c r="L96" s="1">
        <f t="shared" si="3"/>
        <v>56.785825590883675</v>
      </c>
    </row>
    <row r="97" spans="4:12" x14ac:dyDescent="0.25">
      <c r="D97" s="2"/>
      <c r="E97" s="1">
        <f t="shared" si="4"/>
        <v>85</v>
      </c>
      <c r="F97" s="1">
        <v>30</v>
      </c>
      <c r="G97" s="1">
        <v>27</v>
      </c>
      <c r="H97" s="1" t="s">
        <v>37</v>
      </c>
      <c r="I97" s="1" t="s">
        <v>23</v>
      </c>
      <c r="J97" s="1">
        <f>IFERROR(0.5*homeedge+VLOOKUP(H97,lookup,2,FALSE)+VLOOKUP(I97,lookup,3,FALSE)+mean,"")</f>
        <v>24.465581538565292</v>
      </c>
      <c r="K97" s="1">
        <f>IFERROR(-0.5*homeedge+VLOOKUP(H97,lookup,3,FALSE)+VLOOKUP(I97,lookup,2,FALSE)+mean,"")</f>
        <v>24.240991623512578</v>
      </c>
      <c r="L97" s="1">
        <f t="shared" si="3"/>
        <v>38.241914927797083</v>
      </c>
    </row>
    <row r="98" spans="4:12" x14ac:dyDescent="0.25">
      <c r="D98" s="2"/>
      <c r="E98" s="1">
        <f t="shared" si="4"/>
        <v>86</v>
      </c>
      <c r="F98" s="1">
        <v>13</v>
      </c>
      <c r="G98" s="1">
        <v>38</v>
      </c>
      <c r="H98" s="1" t="s">
        <v>29</v>
      </c>
      <c r="I98" s="1" t="s">
        <v>35</v>
      </c>
      <c r="J98" s="1">
        <f>IFERROR(0.5*homeedge+VLOOKUP(H98,lookup,2,FALSE)+VLOOKUP(I98,lookup,3,FALSE)+mean,"")</f>
        <v>18.172841890701463</v>
      </c>
      <c r="K98" s="1">
        <f>IFERROR(-0.5*homeedge+VLOOKUP(H98,lookup,3,FALSE)+VLOOKUP(I98,lookup,2,FALSE)+mean,"")</f>
        <v>24.873912398538977</v>
      </c>
      <c r="L98" s="1">
        <f t="shared" si="3"/>
        <v>199.0524689474247</v>
      </c>
    </row>
    <row r="99" spans="4:12" x14ac:dyDescent="0.25">
      <c r="D99" s="2"/>
      <c r="E99" s="1">
        <f t="shared" si="4"/>
        <v>87</v>
      </c>
      <c r="F99" s="1">
        <v>17</v>
      </c>
      <c r="G99" s="1">
        <v>31</v>
      </c>
      <c r="H99" s="1" t="s">
        <v>19</v>
      </c>
      <c r="I99" s="1" t="s">
        <v>24</v>
      </c>
      <c r="J99" s="1">
        <f>IFERROR(0.5*homeedge+VLOOKUP(H99,lookup,2,FALSE)+VLOOKUP(I99,lookup,3,FALSE)+mean,"")</f>
        <v>20.620410969576167</v>
      </c>
      <c r="K99" s="1">
        <f>IFERROR(-0.5*homeedge+VLOOKUP(H99,lookup,3,FALSE)+VLOOKUP(I99,lookup,2,FALSE)+mean,"")</f>
        <v>23.56216414549489</v>
      </c>
      <c r="L99" s="1">
        <f t="shared" si="3"/>
        <v>68.42877778718919</v>
      </c>
    </row>
    <row r="100" spans="4:12" x14ac:dyDescent="0.25">
      <c r="D100" s="2"/>
      <c r="E100" s="1">
        <f t="shared" si="4"/>
        <v>88</v>
      </c>
      <c r="F100" s="1">
        <v>20</v>
      </c>
      <c r="G100" s="1">
        <v>31</v>
      </c>
      <c r="H100" s="1" t="s">
        <v>31</v>
      </c>
      <c r="I100" s="1" t="s">
        <v>39</v>
      </c>
      <c r="J100" s="1">
        <f>IFERROR(0.5*homeedge+VLOOKUP(H100,lookup,2,FALSE)+VLOOKUP(I100,lookup,3,FALSE)+mean,"")</f>
        <v>22.502430901130957</v>
      </c>
      <c r="K100" s="1">
        <f>IFERROR(-0.5*homeedge+VLOOKUP(H100,lookup,3,FALSE)+VLOOKUP(I100,lookup,2,FALSE)+mean,"")</f>
        <v>23.924747261528747</v>
      </c>
      <c r="L100" s="1">
        <f t="shared" si="3"/>
        <v>56.321361728180058</v>
      </c>
    </row>
    <row r="101" spans="4:12" x14ac:dyDescent="0.25">
      <c r="D101" s="2"/>
      <c r="E101" s="1">
        <f t="shared" si="4"/>
        <v>89</v>
      </c>
      <c r="F101" s="1">
        <v>6</v>
      </c>
      <c r="G101" s="1">
        <v>19</v>
      </c>
      <c r="H101" s="1" t="s">
        <v>30</v>
      </c>
      <c r="I101" s="1" t="s">
        <v>32</v>
      </c>
      <c r="J101" s="1">
        <f>IFERROR(0.5*homeedge+VLOOKUP(H101,lookup,2,FALSE)+VLOOKUP(I101,lookup,3,FALSE)+mean,"")</f>
        <v>21.23827330706461</v>
      </c>
      <c r="K101" s="1">
        <f>IFERROR(-0.5*homeedge+VLOOKUP(H101,lookup,3,FALSE)+VLOOKUP(I101,lookup,2,FALSE)+mean,"")</f>
        <v>22.264742382740284</v>
      </c>
      <c r="L101" s="1">
        <f t="shared" si="3"/>
        <v>242.86351620645851</v>
      </c>
    </row>
    <row r="102" spans="4:12" x14ac:dyDescent="0.25">
      <c r="D102" s="2"/>
      <c r="E102" s="1">
        <f t="shared" si="4"/>
        <v>90</v>
      </c>
      <c r="F102" s="1">
        <v>20</v>
      </c>
      <c r="G102" s="1">
        <v>13</v>
      </c>
      <c r="H102" s="1" t="s">
        <v>25</v>
      </c>
      <c r="I102" s="1" t="s">
        <v>33</v>
      </c>
      <c r="J102" s="1">
        <f>IFERROR(0.5*homeedge+VLOOKUP(H102,lookup,2,FALSE)+VLOOKUP(I102,lookup,3,FALSE)+mean,"")</f>
        <v>29.669532848848522</v>
      </c>
      <c r="K102" s="1">
        <f>IFERROR(-0.5*homeedge+VLOOKUP(H102,lookup,3,FALSE)+VLOOKUP(I102,lookup,2,FALSE)+mean,"")</f>
        <v>12.747924926833106</v>
      </c>
      <c r="L102" s="1">
        <f t="shared" si="3"/>
        <v>93.563407357472713</v>
      </c>
    </row>
    <row r="103" spans="4:12" x14ac:dyDescent="0.25">
      <c r="D103" s="2"/>
      <c r="E103" s="1">
        <f t="shared" si="4"/>
        <v>91</v>
      </c>
      <c r="F103" s="1">
        <v>31</v>
      </c>
      <c r="G103" s="1">
        <v>16</v>
      </c>
      <c r="H103" s="1" t="s">
        <v>17</v>
      </c>
      <c r="I103" s="1" t="s">
        <v>38</v>
      </c>
      <c r="J103" s="1">
        <f>IFERROR(0.5*homeedge+VLOOKUP(H103,lookup,2,FALSE)+VLOOKUP(I103,lookup,3,FALSE)+mean,"")</f>
        <v>33.018049668295795</v>
      </c>
      <c r="K103" s="1">
        <f>IFERROR(-0.5*homeedge+VLOOKUP(H103,lookup,3,FALSE)+VLOOKUP(I103,lookup,2,FALSE)+mean,"")</f>
        <v>21.322242775806505</v>
      </c>
      <c r="L103" s="1">
        <f t="shared" si="3"/>
        <v>32.398792628333297</v>
      </c>
    </row>
    <row r="104" spans="4:12" x14ac:dyDescent="0.25">
      <c r="D104" s="2"/>
      <c r="E104" s="1">
        <f t="shared" si="4"/>
        <v>92</v>
      </c>
      <c r="F104" s="1">
        <v>19</v>
      </c>
      <c r="G104" s="1">
        <v>9</v>
      </c>
      <c r="H104" s="1" t="s">
        <v>40</v>
      </c>
      <c r="I104" s="1" t="s">
        <v>27</v>
      </c>
      <c r="J104" s="1">
        <f>IFERROR(0.5*homeedge+VLOOKUP(H104,lookup,2,FALSE)+VLOOKUP(I104,lookup,3,FALSE)+mean,"")</f>
        <v>23.169704475027437</v>
      </c>
      <c r="K104" s="1">
        <f>IFERROR(-0.5*homeedge+VLOOKUP(H104,lookup,3,FALSE)+VLOOKUP(I104,lookup,2,FALSE)+mean,"")</f>
        <v>21.443209020570468</v>
      </c>
      <c r="L104" s="1">
        <f t="shared" si="3"/>
        <v>172.21988613867009</v>
      </c>
    </row>
    <row r="105" spans="4:12" x14ac:dyDescent="0.25">
      <c r="D105" s="2"/>
      <c r="E105" s="1">
        <f t="shared" si="4"/>
        <v>93</v>
      </c>
      <c r="F105" s="1" t="s">
        <v>41</v>
      </c>
      <c r="G105" s="1" t="s">
        <v>42</v>
      </c>
      <c r="H105" s="1" t="s">
        <v>43</v>
      </c>
      <c r="I105" s="1" t="s">
        <v>44</v>
      </c>
      <c r="J105" s="1" t="str">
        <f>IFERROR(0.5*homeedge+VLOOKUP(H105,lookup,2,FALSE)+VLOOKUP(I105,lookup,3,FALSE)+mean,"")</f>
        <v/>
      </c>
      <c r="K105" s="1" t="str">
        <f>IFERROR(-0.5*homeedge+VLOOKUP(H105,lookup,3,FALSE)+VLOOKUP(I105,lookup,2,FALSE)+mean,"")</f>
        <v/>
      </c>
      <c r="L105" s="1">
        <f t="shared" si="3"/>
        <v>0</v>
      </c>
    </row>
    <row r="106" spans="4:12" x14ac:dyDescent="0.25">
      <c r="D106" s="2"/>
      <c r="E106" s="1">
        <f t="shared" si="4"/>
        <v>93</v>
      </c>
      <c r="F106" s="1">
        <v>22</v>
      </c>
      <c r="G106" s="1">
        <v>34</v>
      </c>
      <c r="H106" s="1" t="s">
        <v>3</v>
      </c>
      <c r="I106" s="1" t="s">
        <v>25</v>
      </c>
      <c r="J106" s="1">
        <f>IFERROR(0.5*homeedge+VLOOKUP(H106,lookup,2,FALSE)+VLOOKUP(I106,lookup,3,FALSE)+mean,"")</f>
        <v>18.734966780083354</v>
      </c>
      <c r="K106" s="1">
        <f>IFERROR(-0.5*homeedge+VLOOKUP(H106,lookup,3,FALSE)+VLOOKUP(I106,lookup,2,FALSE)+mean,"")</f>
        <v>22.228081403592785</v>
      </c>
      <c r="L106" s="1">
        <f t="shared" si="3"/>
        <v>149.23850936759729</v>
      </c>
    </row>
    <row r="107" spans="4:12" x14ac:dyDescent="0.25">
      <c r="D107" s="2"/>
      <c r="E107" s="1">
        <f t="shared" si="4"/>
        <v>94</v>
      </c>
      <c r="F107" s="1">
        <v>19</v>
      </c>
      <c r="G107" s="1">
        <v>16</v>
      </c>
      <c r="H107" s="1" t="s">
        <v>32</v>
      </c>
      <c r="I107" s="1" t="s">
        <v>5</v>
      </c>
      <c r="J107" s="1">
        <f>IFERROR(0.5*homeedge+VLOOKUP(H107,lookup,2,FALSE)+VLOOKUP(I107,lookup,3,FALSE)+mean,"")</f>
        <v>22.586479573158694</v>
      </c>
      <c r="K107" s="1">
        <f>IFERROR(-0.5*homeedge+VLOOKUP(H107,lookup,3,FALSE)+VLOOKUP(I107,lookup,2,FALSE)+mean,"")</f>
        <v>17.900069897641352</v>
      </c>
      <c r="L107" s="1">
        <f t="shared" si="3"/>
        <v>16.473101344607386</v>
      </c>
    </row>
    <row r="108" spans="4:12" x14ac:dyDescent="0.25">
      <c r="D108" s="2"/>
      <c r="E108" s="1">
        <f t="shared" si="4"/>
        <v>95</v>
      </c>
      <c r="F108" s="1">
        <v>31</v>
      </c>
      <c r="G108" s="1">
        <v>23</v>
      </c>
      <c r="H108" s="1" t="s">
        <v>4</v>
      </c>
      <c r="I108" s="1" t="s">
        <v>31</v>
      </c>
      <c r="J108" s="1">
        <f>IFERROR(0.5*homeedge+VLOOKUP(H108,lookup,2,FALSE)+VLOOKUP(I108,lookup,3,FALSE)+mean,"")</f>
        <v>25.861236394183262</v>
      </c>
      <c r="K108" s="1">
        <f>IFERROR(-0.5*homeedge+VLOOKUP(H108,lookup,3,FALSE)+VLOOKUP(I108,lookup,2,FALSE)+mean,"")</f>
        <v>22.842958122997878</v>
      </c>
      <c r="L108" s="1">
        <f t="shared" si="3"/>
        <v>26.431553547598995</v>
      </c>
    </row>
    <row r="109" spans="4:12" x14ac:dyDescent="0.25">
      <c r="D109" s="2"/>
      <c r="E109" s="1">
        <f t="shared" si="4"/>
        <v>96</v>
      </c>
      <c r="F109" s="1">
        <v>30</v>
      </c>
      <c r="G109" s="1">
        <v>15</v>
      </c>
      <c r="H109" s="1" t="s">
        <v>8</v>
      </c>
      <c r="I109" s="1" t="s">
        <v>35</v>
      </c>
      <c r="J109" s="1">
        <f>IFERROR(0.5*homeedge+VLOOKUP(H109,lookup,2,FALSE)+VLOOKUP(I109,lookup,3,FALSE)+mean,"")</f>
        <v>23.740308022251579</v>
      </c>
      <c r="K109" s="1">
        <f>IFERROR(-0.5*homeedge+VLOOKUP(H109,lookup,3,FALSE)+VLOOKUP(I109,lookup,2,FALSE)+mean,"")</f>
        <v>13.653614177189928</v>
      </c>
      <c r="L109" s="1">
        <f t="shared" si="3"/>
        <v>40.996498440151896</v>
      </c>
    </row>
    <row r="110" spans="4:12" x14ac:dyDescent="0.25">
      <c r="D110" s="2"/>
      <c r="E110" s="1">
        <f t="shared" si="4"/>
        <v>97</v>
      </c>
      <c r="F110" s="1">
        <v>31</v>
      </c>
      <c r="G110" s="1">
        <v>13</v>
      </c>
      <c r="H110" s="1" t="s">
        <v>26</v>
      </c>
      <c r="I110" s="1" t="s">
        <v>19</v>
      </c>
      <c r="J110" s="1">
        <f>IFERROR(0.5*homeedge+VLOOKUP(H110,lookup,2,FALSE)+VLOOKUP(I110,lookup,3,FALSE)+mean,"")</f>
        <v>28.355436144232641</v>
      </c>
      <c r="K110" s="1">
        <f>IFERROR(-0.5*homeedge+VLOOKUP(H110,lookup,3,FALSE)+VLOOKUP(I110,lookup,2,FALSE)+mean,"")</f>
        <v>20.669271338230168</v>
      </c>
      <c r="L110" s="1">
        <f t="shared" si="3"/>
        <v>65.811440846629864</v>
      </c>
    </row>
    <row r="111" spans="4:12" x14ac:dyDescent="0.25">
      <c r="D111" s="2"/>
      <c r="E111" s="1">
        <f t="shared" si="4"/>
        <v>98</v>
      </c>
      <c r="F111" s="1">
        <v>6</v>
      </c>
      <c r="G111" s="1">
        <v>24</v>
      </c>
      <c r="H111" s="1" t="s">
        <v>20</v>
      </c>
      <c r="I111" s="1" t="s">
        <v>40</v>
      </c>
      <c r="J111" s="1">
        <f>IFERROR(0.5*homeedge+VLOOKUP(H111,lookup,2,FALSE)+VLOOKUP(I111,lookup,3,FALSE)+mean,"")</f>
        <v>15.718906106756391</v>
      </c>
      <c r="K111" s="1">
        <f>IFERROR(-0.5*homeedge+VLOOKUP(H111,lookup,3,FALSE)+VLOOKUP(I111,lookup,2,FALSE)+mean,"")</f>
        <v>26.368611221860476</v>
      </c>
      <c r="L111" s="1">
        <f t="shared" si="3"/>
        <v>100.06745503227005</v>
      </c>
    </row>
    <row r="112" spans="4:12" x14ac:dyDescent="0.25">
      <c r="D112" s="2"/>
      <c r="E112" s="1">
        <f t="shared" si="4"/>
        <v>99</v>
      </c>
      <c r="F112" s="1">
        <v>39</v>
      </c>
      <c r="G112" s="1">
        <v>33</v>
      </c>
      <c r="H112" s="1" t="s">
        <v>27</v>
      </c>
      <c r="I112" s="1" t="s">
        <v>15</v>
      </c>
      <c r="J112" s="1">
        <f>IFERROR(0.5*homeedge+VLOOKUP(H112,lookup,2,FALSE)+VLOOKUP(I112,lookup,3,FALSE)+mean,"")</f>
        <v>29.427528718169174</v>
      </c>
      <c r="K112" s="1">
        <f>IFERROR(-0.5*homeedge+VLOOKUP(H112,lookup,3,FALSE)+VLOOKUP(I112,lookup,2,FALSE)+mean,"")</f>
        <v>33.6564529903346</v>
      </c>
      <c r="L112" s="1">
        <f t="shared" si="3"/>
        <v>92.063136969995128</v>
      </c>
    </row>
    <row r="113" spans="4:12" x14ac:dyDescent="0.25">
      <c r="D113" s="2"/>
      <c r="E113" s="1">
        <f t="shared" si="4"/>
        <v>100</v>
      </c>
      <c r="F113" s="1">
        <v>24</v>
      </c>
      <c r="G113" s="1">
        <v>27</v>
      </c>
      <c r="H113" s="1" t="s">
        <v>24</v>
      </c>
      <c r="I113" s="1" t="s">
        <v>16</v>
      </c>
      <c r="J113" s="1">
        <f>IFERROR(0.5*homeedge+VLOOKUP(H113,lookup,2,FALSE)+VLOOKUP(I113,lookup,3,FALSE)+mean,"")</f>
        <v>20.773368738517668</v>
      </c>
      <c r="K113" s="1">
        <f>IFERROR(-0.5*homeedge+VLOOKUP(H113,lookup,3,FALSE)+VLOOKUP(I113,lookup,2,FALSE)+mean,"")</f>
        <v>24.660634524107266</v>
      </c>
      <c r="L113" s="1">
        <f t="shared" si="3"/>
        <v>15.883780127373903</v>
      </c>
    </row>
    <row r="114" spans="4:12" x14ac:dyDescent="0.25">
      <c r="D114" s="2"/>
      <c r="E114" s="1">
        <f t="shared" si="4"/>
        <v>101</v>
      </c>
      <c r="F114" s="1">
        <v>45</v>
      </c>
      <c r="G114" s="1">
        <v>41</v>
      </c>
      <c r="H114" s="1" t="s">
        <v>38</v>
      </c>
      <c r="I114" s="1" t="s">
        <v>14</v>
      </c>
      <c r="J114" s="1">
        <f>IFERROR(0.5*homeedge+VLOOKUP(H114,lookup,2,FALSE)+VLOOKUP(I114,lookup,3,FALSE)+mean,"")</f>
        <v>28.168091177067179</v>
      </c>
      <c r="K114" s="1">
        <f>IFERROR(-0.5*homeedge+VLOOKUP(H114,lookup,3,FALSE)+VLOOKUP(I114,lookup,2,FALSE)+mean,"")</f>
        <v>30.211790721184098</v>
      </c>
      <c r="L114" s="1">
        <f t="shared" si="3"/>
        <v>399.69861406705331</v>
      </c>
    </row>
    <row r="115" spans="4:12" x14ac:dyDescent="0.25">
      <c r="D115" s="2"/>
      <c r="E115" s="1">
        <f t="shared" si="4"/>
        <v>102</v>
      </c>
      <c r="F115" s="1">
        <v>30</v>
      </c>
      <c r="G115" s="1">
        <v>27</v>
      </c>
      <c r="H115" s="1" t="s">
        <v>30</v>
      </c>
      <c r="I115" s="1" t="s">
        <v>37</v>
      </c>
      <c r="J115" s="1">
        <f>IFERROR(0.5*homeedge+VLOOKUP(H115,lookup,2,FALSE)+VLOOKUP(I115,lookup,3,FALSE)+mean,"")</f>
        <v>18.851812755983762</v>
      </c>
      <c r="K115" s="1">
        <f>IFERROR(-0.5*homeedge+VLOOKUP(H115,lookup,3,FALSE)+VLOOKUP(I115,lookup,2,FALSE)+mean,"")</f>
        <v>27.720788357036398</v>
      </c>
      <c r="L115" s="1">
        <f t="shared" si="3"/>
        <v>124.80161468328561</v>
      </c>
    </row>
    <row r="116" spans="4:12" x14ac:dyDescent="0.25">
      <c r="D116" s="2"/>
      <c r="E116" s="1">
        <f t="shared" si="4"/>
        <v>103</v>
      </c>
      <c r="F116" s="1">
        <v>21</v>
      </c>
      <c r="G116" s="1">
        <v>23</v>
      </c>
      <c r="H116" s="1" t="s">
        <v>22</v>
      </c>
      <c r="I116" s="1" t="s">
        <v>7</v>
      </c>
      <c r="J116" s="1">
        <f>IFERROR(0.5*homeedge+VLOOKUP(H116,lookup,2,FALSE)+VLOOKUP(I116,lookup,3,FALSE)+mean,"")</f>
        <v>23.995238929444227</v>
      </c>
      <c r="K116" s="1">
        <f>IFERROR(-0.5*homeedge+VLOOKUP(H116,lookup,3,FALSE)+VLOOKUP(I116,lookup,2,FALSE)+mean,"")</f>
        <v>18.516889119827425</v>
      </c>
      <c r="L116" s="1">
        <f t="shared" si="3"/>
        <v>29.069739408379917</v>
      </c>
    </row>
    <row r="117" spans="4:12" x14ac:dyDescent="0.25">
      <c r="D117" s="2"/>
      <c r="E117" s="1">
        <f t="shared" si="4"/>
        <v>104</v>
      </c>
      <c r="F117" s="1">
        <v>17</v>
      </c>
      <c r="G117" s="1">
        <v>16</v>
      </c>
      <c r="H117" s="1" t="s">
        <v>21</v>
      </c>
      <c r="I117" s="1" t="s">
        <v>29</v>
      </c>
      <c r="J117" s="1">
        <f>IFERROR(0.5*homeedge+VLOOKUP(H117,lookup,2,FALSE)+VLOOKUP(I117,lookup,3,FALSE)+mean,"")</f>
        <v>29.306107238502236</v>
      </c>
      <c r="K117" s="1">
        <f>IFERROR(-0.5*homeedge+VLOOKUP(H117,lookup,3,FALSE)+VLOOKUP(I117,lookup,2,FALSE)+mean,"")</f>
        <v>12.538335925915192</v>
      </c>
      <c r="L117" s="1">
        <f t="shared" si="3"/>
        <v>163.42339352732657</v>
      </c>
    </row>
    <row r="118" spans="4:12" x14ac:dyDescent="0.25">
      <c r="D118" s="2"/>
      <c r="E118" s="1">
        <f t="shared" si="4"/>
        <v>105</v>
      </c>
      <c r="F118" s="1">
        <v>17</v>
      </c>
      <c r="G118" s="1">
        <v>31</v>
      </c>
      <c r="H118" s="1" t="s">
        <v>33</v>
      </c>
      <c r="I118" s="1" t="s">
        <v>36</v>
      </c>
      <c r="J118" s="1">
        <f>IFERROR(0.5*homeedge+VLOOKUP(H118,lookup,2,FALSE)+VLOOKUP(I118,lookup,3,FALSE)+mean,"")</f>
        <v>18.177241861348197</v>
      </c>
      <c r="K118" s="1">
        <f>IFERROR(-0.5*homeedge+VLOOKUP(H118,lookup,3,FALSE)+VLOOKUP(I118,lookup,2,FALSE)+mean,"")</f>
        <v>25.97813613108432</v>
      </c>
      <c r="L118" s="1">
        <f t="shared" si="3"/>
        <v>26.605015118031332</v>
      </c>
    </row>
    <row r="119" spans="4:12" x14ac:dyDescent="0.25">
      <c r="D119" s="2"/>
      <c r="E119" s="1">
        <f t="shared" si="4"/>
        <v>106</v>
      </c>
      <c r="F119" s="1">
        <v>3</v>
      </c>
      <c r="G119" s="1">
        <v>17</v>
      </c>
      <c r="H119" s="1" t="s">
        <v>39</v>
      </c>
      <c r="I119" s="1" t="s">
        <v>17</v>
      </c>
      <c r="J119" s="1">
        <f>IFERROR(0.5*homeedge+VLOOKUP(H119,lookup,2,FALSE)+VLOOKUP(I119,lookup,3,FALSE)+mean,"")</f>
        <v>30.644711274854981</v>
      </c>
      <c r="K119" s="1">
        <f>IFERROR(-0.5*homeedge+VLOOKUP(H119,lookup,3,FALSE)+VLOOKUP(I119,lookup,2,FALSE)+mean,"")</f>
        <v>24.996255194490935</v>
      </c>
      <c r="L119" s="1">
        <f t="shared" si="3"/>
        <v>828.17015860551737</v>
      </c>
    </row>
    <row r="120" spans="4:12" x14ac:dyDescent="0.25">
      <c r="D120" s="2"/>
      <c r="E120" s="1">
        <f t="shared" si="4"/>
        <v>107</v>
      </c>
      <c r="F120" s="1">
        <v>23</v>
      </c>
      <c r="G120" s="1">
        <v>7</v>
      </c>
      <c r="H120" s="1" t="s">
        <v>18</v>
      </c>
      <c r="I120" s="1" t="s">
        <v>34</v>
      </c>
      <c r="J120" s="1">
        <f>IFERROR(0.5*homeedge+VLOOKUP(H120,lookup,2,FALSE)+VLOOKUP(I120,lookup,3,FALSE)+mean,"")</f>
        <v>25.567377669070687</v>
      </c>
      <c r="K120" s="1">
        <f>IFERROR(-0.5*homeedge+VLOOKUP(H120,lookup,3,FALSE)+VLOOKUP(I120,lookup,2,FALSE)+mean,"")</f>
        <v>21.242028741579624</v>
      </c>
      <c r="L120" s="1">
        <f t="shared" si="3"/>
        <v>209.42681077162291</v>
      </c>
    </row>
    <row r="121" spans="4:12" x14ac:dyDescent="0.25">
      <c r="D121" s="2"/>
      <c r="E121" s="1">
        <f t="shared" si="4"/>
        <v>108</v>
      </c>
      <c r="F121" s="1" t="s">
        <v>41</v>
      </c>
      <c r="G121" s="1" t="s">
        <v>42</v>
      </c>
      <c r="H121" s="1" t="s">
        <v>43</v>
      </c>
      <c r="I121" s="1" t="s">
        <v>44</v>
      </c>
      <c r="J121" s="1" t="str">
        <f>IFERROR(0.5*homeedge+VLOOKUP(H121,lookup,2,FALSE)+VLOOKUP(I121,lookup,3,FALSE)+mean,"")</f>
        <v/>
      </c>
      <c r="K121" s="1" t="str">
        <f>IFERROR(-0.5*homeedge+VLOOKUP(H121,lookup,3,FALSE)+VLOOKUP(I121,lookup,2,FALSE)+mean,"")</f>
        <v/>
      </c>
      <c r="L121" s="1">
        <f t="shared" si="3"/>
        <v>0</v>
      </c>
    </row>
    <row r="122" spans="4:12" x14ac:dyDescent="0.25">
      <c r="D122" s="2"/>
      <c r="E122" s="1">
        <f t="shared" si="4"/>
        <v>108</v>
      </c>
      <c r="F122" s="1">
        <v>13</v>
      </c>
      <c r="G122" s="1">
        <v>31</v>
      </c>
      <c r="H122" s="1" t="s">
        <v>31</v>
      </c>
      <c r="I122" s="1" t="s">
        <v>8</v>
      </c>
      <c r="J122" s="1">
        <f>IFERROR(0.5*homeedge+VLOOKUP(H122,lookup,2,FALSE)+VLOOKUP(I122,lookup,3,FALSE)+mean,"")</f>
        <v>13.418214045873089</v>
      </c>
      <c r="K122" s="1">
        <f>IFERROR(-0.5*homeedge+VLOOKUP(H122,lookup,3,FALSE)+VLOOKUP(I122,lookup,2,FALSE)+mean,"")</f>
        <v>22.190667085329409</v>
      </c>
      <c r="L122" s="1">
        <f t="shared" si="3"/>
        <v>77.779249389664201</v>
      </c>
    </row>
    <row r="123" spans="4:12" x14ac:dyDescent="0.25">
      <c r="D123" s="2"/>
      <c r="E123" s="1">
        <f t="shared" si="4"/>
        <v>109</v>
      </c>
      <c r="F123" s="1">
        <v>21</v>
      </c>
      <c r="G123" s="1">
        <v>18</v>
      </c>
      <c r="H123" s="1" t="s">
        <v>28</v>
      </c>
      <c r="I123" s="1" t="s">
        <v>32</v>
      </c>
      <c r="J123" s="1">
        <f>IFERROR(0.5*homeedge+VLOOKUP(H123,lookup,2,FALSE)+VLOOKUP(I123,lookup,3,FALSE)+mean,"")</f>
        <v>22.182959148386487</v>
      </c>
      <c r="K123" s="1">
        <f>IFERROR(-0.5*homeedge+VLOOKUP(H123,lookup,3,FALSE)+VLOOKUP(I123,lookup,2,FALSE)+mean,"")</f>
        <v>25.108796105563229</v>
      </c>
      <c r="L123" s="1">
        <f t="shared" si="3"/>
        <v>51.934374417222216</v>
      </c>
    </row>
    <row r="124" spans="4:12" x14ac:dyDescent="0.25">
      <c r="D124" s="2"/>
      <c r="E124" s="1">
        <f t="shared" si="4"/>
        <v>110</v>
      </c>
      <c r="F124" s="1">
        <v>27</v>
      </c>
      <c r="G124" s="1">
        <v>13</v>
      </c>
      <c r="H124" s="1" t="s">
        <v>3</v>
      </c>
      <c r="I124" s="1" t="s">
        <v>4</v>
      </c>
      <c r="J124" s="1">
        <f>IFERROR(0.5*homeedge+VLOOKUP(H124,lookup,2,FALSE)+VLOOKUP(I124,lookup,3,FALSE)+mean,"")</f>
        <v>31.578849653303347</v>
      </c>
      <c r="K124" s="1">
        <f>IFERROR(-0.5*homeedge+VLOOKUP(H124,lookup,3,FALSE)+VLOOKUP(I124,lookup,2,FALSE)+mean,"")</f>
        <v>19.266016042885916</v>
      </c>
      <c r="L124" s="1">
        <f t="shared" si="3"/>
        <v>60.228821197259862</v>
      </c>
    </row>
    <row r="125" spans="4:12" x14ac:dyDescent="0.25">
      <c r="D125" s="2"/>
      <c r="E125" s="1">
        <f t="shared" si="4"/>
        <v>111</v>
      </c>
      <c r="F125" s="1">
        <v>27</v>
      </c>
      <c r="G125" s="1">
        <v>17</v>
      </c>
      <c r="H125" s="1" t="s">
        <v>37</v>
      </c>
      <c r="I125" s="1" t="s">
        <v>22</v>
      </c>
      <c r="J125" s="1">
        <f>IFERROR(0.5*homeedge+VLOOKUP(H125,lookup,2,FALSE)+VLOOKUP(I125,lookup,3,FALSE)+mean,"")</f>
        <v>27.417857516592854</v>
      </c>
      <c r="K125" s="1">
        <f>IFERROR(-0.5*homeedge+VLOOKUP(H125,lookup,3,FALSE)+VLOOKUP(I125,lookup,2,FALSE)+mean,"")</f>
        <v>17.584887867972071</v>
      </c>
      <c r="L125" s="1">
        <f t="shared" si="3"/>
        <v>0.51669872227406188</v>
      </c>
    </row>
    <row r="126" spans="4:12" x14ac:dyDescent="0.25">
      <c r="D126" s="2"/>
      <c r="E126" s="1">
        <f t="shared" si="4"/>
        <v>112</v>
      </c>
      <c r="F126" s="1">
        <v>31</v>
      </c>
      <c r="G126" s="1">
        <v>44</v>
      </c>
      <c r="H126" s="1" t="s">
        <v>34</v>
      </c>
      <c r="I126" s="1" t="s">
        <v>26</v>
      </c>
      <c r="J126" s="1">
        <f>IFERROR(0.5*homeedge+VLOOKUP(H126,lookup,2,FALSE)+VLOOKUP(I126,lookup,3,FALSE)+mean,"")</f>
        <v>28.836653742705252</v>
      </c>
      <c r="K126" s="1">
        <f>IFERROR(-0.5*homeedge+VLOOKUP(H126,lookup,3,FALSE)+VLOOKUP(I126,lookup,2,FALSE)+mean,"")</f>
        <v>29.238865314210749</v>
      </c>
      <c r="L126" s="1">
        <f t="shared" si="3"/>
        <v>222.57116424096174</v>
      </c>
    </row>
    <row r="127" spans="4:12" x14ac:dyDescent="0.25">
      <c r="D127" s="2"/>
      <c r="E127" s="1">
        <f t="shared" si="4"/>
        <v>113</v>
      </c>
      <c r="F127" s="1">
        <v>49</v>
      </c>
      <c r="G127" s="1">
        <v>9</v>
      </c>
      <c r="H127" s="1" t="s">
        <v>16</v>
      </c>
      <c r="I127" s="1" t="s">
        <v>30</v>
      </c>
      <c r="J127" s="1">
        <f>IFERROR(0.5*homeedge+VLOOKUP(H127,lookup,2,FALSE)+VLOOKUP(I127,lookup,3,FALSE)+mean,"")</f>
        <v>28.629930319546059</v>
      </c>
      <c r="K127" s="1">
        <f>IFERROR(-0.5*homeedge+VLOOKUP(H127,lookup,3,FALSE)+VLOOKUP(I127,lookup,2,FALSE)+mean,"")</f>
        <v>14.089399502599797</v>
      </c>
      <c r="L127" s="1">
        <f t="shared" si="3"/>
        <v>440.84172608361195</v>
      </c>
    </row>
    <row r="128" spans="4:12" x14ac:dyDescent="0.25">
      <c r="D128" s="2"/>
      <c r="E128" s="1">
        <f t="shared" si="4"/>
        <v>114</v>
      </c>
      <c r="F128" s="1">
        <v>45</v>
      </c>
      <c r="G128" s="1">
        <v>21</v>
      </c>
      <c r="H128" s="1" t="s">
        <v>15</v>
      </c>
      <c r="I128" s="1" t="s">
        <v>38</v>
      </c>
      <c r="J128" s="1">
        <f>IFERROR(0.5*homeedge+VLOOKUP(H128,lookup,2,FALSE)+VLOOKUP(I128,lookup,3,FALSE)+mean,"")</f>
        <v>44.444721897678136</v>
      </c>
      <c r="K128" s="1">
        <f>IFERROR(-0.5*homeedge+VLOOKUP(H128,lookup,3,FALSE)+VLOOKUP(I128,lookup,2,FALSE)+mean,"")</f>
        <v>20.689251706620006</v>
      </c>
      <c r="L128" s="1">
        <f t="shared" si="3"/>
        <v>0.40489827275674978</v>
      </c>
    </row>
    <row r="129" spans="4:12" x14ac:dyDescent="0.25">
      <c r="D129" s="2"/>
      <c r="E129" s="1">
        <f t="shared" si="4"/>
        <v>115</v>
      </c>
      <c r="F129" s="1">
        <v>7</v>
      </c>
      <c r="G129" s="1">
        <v>15</v>
      </c>
      <c r="H129" s="1" t="s">
        <v>39</v>
      </c>
      <c r="I129" s="1" t="s">
        <v>18</v>
      </c>
      <c r="J129" s="1">
        <f>IFERROR(0.5*homeedge+VLOOKUP(H129,lookup,2,FALSE)+VLOOKUP(I129,lookup,3,FALSE)+mean,"")</f>
        <v>26.434140965756001</v>
      </c>
      <c r="K129" s="1">
        <f>IFERROR(-0.5*homeedge+VLOOKUP(H129,lookup,3,FALSE)+VLOOKUP(I129,lookup,2,FALSE)+mean,"")</f>
        <v>16.077753615548886</v>
      </c>
      <c r="L129" s="1">
        <f t="shared" si="3"/>
        <v>378.84738793270429</v>
      </c>
    </row>
    <row r="130" spans="4:12" x14ac:dyDescent="0.25">
      <c r="D130" s="2"/>
      <c r="E130" s="1">
        <f t="shared" si="4"/>
        <v>116</v>
      </c>
      <c r="F130" s="1">
        <v>10</v>
      </c>
      <c r="G130" s="1">
        <v>42</v>
      </c>
      <c r="H130" s="1" t="s">
        <v>20</v>
      </c>
      <c r="I130" s="1" t="s">
        <v>36</v>
      </c>
      <c r="J130" s="1">
        <f>IFERROR(0.5*homeedge+VLOOKUP(H130,lookup,2,FALSE)+VLOOKUP(I130,lookup,3,FALSE)+mean,"")</f>
        <v>11.262786968994245</v>
      </c>
      <c r="K130" s="1">
        <f>IFERROR(-0.5*homeedge+VLOOKUP(H130,lookup,3,FALSE)+VLOOKUP(I130,lookup,2,FALSE)+mean,"")</f>
        <v>29.390376528961681</v>
      </c>
      <c r="L130" s="1">
        <f t="shared" si="3"/>
        <v>160.59723501042214</v>
      </c>
    </row>
    <row r="131" spans="4:12" x14ac:dyDescent="0.25">
      <c r="D131" s="2"/>
      <c r="E131" s="1">
        <f t="shared" si="4"/>
        <v>117</v>
      </c>
      <c r="F131" s="1">
        <v>23</v>
      </c>
      <c r="G131" s="1">
        <v>17</v>
      </c>
      <c r="H131" s="1" t="s">
        <v>21</v>
      </c>
      <c r="I131" s="1" t="s">
        <v>19</v>
      </c>
      <c r="J131" s="1">
        <f>IFERROR(0.5*homeedge+VLOOKUP(H131,lookup,2,FALSE)+VLOOKUP(I131,lookup,3,FALSE)+mean,"")</f>
        <v>29.565288050105679</v>
      </c>
      <c r="K131" s="1">
        <f>IFERROR(-0.5*homeedge+VLOOKUP(H131,lookup,3,FALSE)+VLOOKUP(I131,lookup,2,FALSE)+mean,"")</f>
        <v>12.691320310862247</v>
      </c>
      <c r="L131" s="1">
        <f t="shared" si="3"/>
        <v>61.667727844448621</v>
      </c>
    </row>
    <row r="132" spans="4:12" x14ac:dyDescent="0.25">
      <c r="D132" s="2"/>
      <c r="E132" s="1">
        <f t="shared" si="4"/>
        <v>118</v>
      </c>
      <c r="F132" s="1">
        <v>35</v>
      </c>
      <c r="G132" s="1">
        <v>17</v>
      </c>
      <c r="H132" s="1" t="s">
        <v>23</v>
      </c>
      <c r="I132" s="1" t="s">
        <v>7</v>
      </c>
      <c r="J132" s="1">
        <f>IFERROR(0.5*homeedge+VLOOKUP(H132,lookup,2,FALSE)+VLOOKUP(I132,lookup,3,FALSE)+mean,"")</f>
        <v>30.65134268498473</v>
      </c>
      <c r="K132" s="1">
        <f>IFERROR(-0.5*homeedge+VLOOKUP(H132,lookup,3,FALSE)+VLOOKUP(I132,lookup,2,FALSE)+mean,"")</f>
        <v>15.564613141799866</v>
      </c>
      <c r="L132" s="1">
        <f t="shared" si="3"/>
        <v>20.971155876129469</v>
      </c>
    </row>
    <row r="133" spans="4:12" x14ac:dyDescent="0.25">
      <c r="D133" s="2"/>
      <c r="E133" s="1">
        <f t="shared" si="4"/>
        <v>119</v>
      </c>
      <c r="F133" s="1">
        <v>31</v>
      </c>
      <c r="G133" s="1">
        <v>30</v>
      </c>
      <c r="H133" s="1" t="s">
        <v>24</v>
      </c>
      <c r="I133" s="1" t="s">
        <v>17</v>
      </c>
      <c r="J133" s="1">
        <f>IFERROR(0.5*homeedge+VLOOKUP(H133,lookup,2,FALSE)+VLOOKUP(I133,lookup,3,FALSE)+mean,"")</f>
        <v>27.166293155509642</v>
      </c>
      <c r="K133" s="1">
        <f>IFERROR(-0.5*homeedge+VLOOKUP(H133,lookup,3,FALSE)+VLOOKUP(I133,lookup,2,FALSE)+mean,"")</f>
        <v>25.014441646799359</v>
      </c>
      <c r="L133" s="1">
        <f t="shared" si="3"/>
        <v>39.553100262660905</v>
      </c>
    </row>
    <row r="134" spans="4:12" x14ac:dyDescent="0.25">
      <c r="D134" s="2"/>
      <c r="E134" s="1">
        <f t="shared" si="4"/>
        <v>120</v>
      </c>
      <c r="F134" s="1">
        <v>9</v>
      </c>
      <c r="G134" s="1">
        <v>14</v>
      </c>
      <c r="H134" s="1" t="s">
        <v>35</v>
      </c>
      <c r="I134" s="1" t="s">
        <v>25</v>
      </c>
      <c r="J134" s="1">
        <f>IFERROR(0.5*homeedge+VLOOKUP(H134,lookup,2,FALSE)+VLOOKUP(I134,lookup,3,FALSE)+mean,"")</f>
        <v>16.445408086943793</v>
      </c>
      <c r="K134" s="1">
        <f>IFERROR(-0.5*homeedge+VLOOKUP(H134,lookup,3,FALSE)+VLOOKUP(I134,lookup,2,FALSE)+mean,"")</f>
        <v>24.162009985963234</v>
      </c>
      <c r="L134" s="1">
        <f t="shared" si="3"/>
        <v>158.70054853594451</v>
      </c>
    </row>
    <row r="135" spans="4:12" x14ac:dyDescent="0.25">
      <c r="D135" s="2"/>
      <c r="E135" s="1">
        <f t="shared" si="4"/>
        <v>121</v>
      </c>
      <c r="F135" s="1" t="s">
        <v>41</v>
      </c>
      <c r="G135" s="1" t="s">
        <v>42</v>
      </c>
      <c r="H135" s="1" t="s">
        <v>43</v>
      </c>
      <c r="I135" s="1" t="s">
        <v>44</v>
      </c>
      <c r="J135" s="1" t="str">
        <f>IFERROR(0.5*homeedge+VLOOKUP(H135,lookup,2,FALSE)+VLOOKUP(I135,lookup,3,FALSE)+mean,"")</f>
        <v/>
      </c>
      <c r="K135" s="1" t="str">
        <f>IFERROR(-0.5*homeedge+VLOOKUP(H135,lookup,3,FALSE)+VLOOKUP(I135,lookup,2,FALSE)+mean,"")</f>
        <v/>
      </c>
      <c r="L135" s="1">
        <f t="shared" si="3"/>
        <v>0</v>
      </c>
    </row>
    <row r="136" spans="4:12" x14ac:dyDescent="0.25">
      <c r="D136" s="2"/>
      <c r="E136" s="1">
        <f t="shared" si="4"/>
        <v>121</v>
      </c>
      <c r="F136" s="1">
        <v>22</v>
      </c>
      <c r="G136" s="1">
        <v>20</v>
      </c>
      <c r="H136" s="1" t="s">
        <v>22</v>
      </c>
      <c r="I136" s="1" t="s">
        <v>16</v>
      </c>
      <c r="J136" s="1">
        <f>IFERROR(0.5*homeedge+VLOOKUP(H136,lookup,2,FALSE)+VLOOKUP(I136,lookup,3,FALSE)+mean,"")</f>
        <v>19.033407320437174</v>
      </c>
      <c r="K136" s="1">
        <f>IFERROR(-0.5*homeedge+VLOOKUP(H136,lookup,3,FALSE)+VLOOKUP(I136,lookup,2,FALSE)+mean,"")</f>
        <v>22.11606677325344</v>
      </c>
      <c r="L136" s="1">
        <f t="shared" si="3"/>
        <v>13.278410715302973</v>
      </c>
    </row>
    <row r="137" spans="4:12" x14ac:dyDescent="0.25">
      <c r="D137" s="2"/>
      <c r="E137" s="1">
        <f t="shared" si="4"/>
        <v>122</v>
      </c>
      <c r="F137" s="1">
        <v>30</v>
      </c>
      <c r="G137" s="1">
        <v>24</v>
      </c>
      <c r="H137" s="1" t="s">
        <v>38</v>
      </c>
      <c r="I137" s="1" t="s">
        <v>40</v>
      </c>
      <c r="J137" s="1">
        <f>IFERROR(0.5*homeedge+VLOOKUP(H137,lookup,2,FALSE)+VLOOKUP(I137,lookup,3,FALSE)+mean,"")</f>
        <v>18.915864714870366</v>
      </c>
      <c r="K137" s="1">
        <f>IFERROR(-0.5*homeedge+VLOOKUP(H137,lookup,3,FALSE)+VLOOKUP(I137,lookup,2,FALSE)+mean,"")</f>
        <v>27.747040676521912</v>
      </c>
      <c r="L137" s="1">
        <f t="shared" ref="L137:L200" si="5">IFERROR((F137-J137)^2+(G137-K137)^2,0)</f>
        <v>136.89836885056559</v>
      </c>
    </row>
    <row r="138" spans="4:12" x14ac:dyDescent="0.25">
      <c r="D138" s="2"/>
      <c r="E138" s="1">
        <f t="shared" ref="E138:E201" si="6">IF(COUNT(F137)=1,E137+1,E137)</f>
        <v>123</v>
      </c>
      <c r="F138" s="1">
        <v>24</v>
      </c>
      <c r="G138" s="1">
        <v>27</v>
      </c>
      <c r="H138" s="1" t="s">
        <v>29</v>
      </c>
      <c r="I138" s="1" t="s">
        <v>27</v>
      </c>
      <c r="J138" s="1">
        <f>IFERROR(0.5*homeedge+VLOOKUP(H138,lookup,2,FALSE)+VLOOKUP(I138,lookup,3,FALSE)+mean,"")</f>
        <v>17.682765698782006</v>
      </c>
      <c r="K138" s="1">
        <f>IFERROR(-0.5*homeedge+VLOOKUP(H138,lookup,3,FALSE)+VLOOKUP(I138,lookup,2,FALSE)+mean,"")</f>
        <v>26.197209965737482</v>
      </c>
      <c r="L138" s="1">
        <f t="shared" si="5"/>
        <v>40.551921055596402</v>
      </c>
    </row>
    <row r="139" spans="4:12" x14ac:dyDescent="0.25">
      <c r="D139" s="2"/>
      <c r="E139" s="1">
        <f t="shared" si="6"/>
        <v>124</v>
      </c>
      <c r="F139" s="1">
        <v>21</v>
      </c>
      <c r="G139" s="1">
        <v>28</v>
      </c>
      <c r="H139" s="1" t="s">
        <v>35</v>
      </c>
      <c r="I139" s="1" t="s">
        <v>33</v>
      </c>
      <c r="J139" s="1">
        <f>IFERROR(0.5*homeedge+VLOOKUP(H139,lookup,2,FALSE)+VLOOKUP(I139,lookup,3,FALSE)+mean,"")</f>
        <v>25.968955653713859</v>
      </c>
      <c r="K139" s="1">
        <f>IFERROR(-0.5*homeedge+VLOOKUP(H139,lookup,3,FALSE)+VLOOKUP(I139,lookup,2,FALSE)+mean,"")</f>
        <v>19.869415983642419</v>
      </c>
      <c r="L139" s="1">
        <f t="shared" si="5"/>
        <v>90.796916735624308</v>
      </c>
    </row>
    <row r="140" spans="4:12" x14ac:dyDescent="0.25">
      <c r="D140" s="2"/>
      <c r="E140" s="1">
        <f t="shared" si="6"/>
        <v>125</v>
      </c>
      <c r="F140" s="1">
        <v>34</v>
      </c>
      <c r="G140" s="1">
        <v>10</v>
      </c>
      <c r="H140" s="1" t="s">
        <v>8</v>
      </c>
      <c r="I140" s="1" t="s">
        <v>4</v>
      </c>
      <c r="J140" s="1">
        <f>IFERROR(0.5*homeedge+VLOOKUP(H140,lookup,2,FALSE)+VLOOKUP(I140,lookup,3,FALSE)+mean,"")</f>
        <v>29.46269983866226</v>
      </c>
      <c r="K140" s="1">
        <f>IFERROR(-0.5*homeedge+VLOOKUP(H140,lookup,3,FALSE)+VLOOKUP(I140,lookup,2,FALSE)+mean,"")</f>
        <v>14.392126011617719</v>
      </c>
      <c r="L140" s="1">
        <f t="shared" si="5"/>
        <v>39.87786365600445</v>
      </c>
    </row>
    <row r="141" spans="4:12" x14ac:dyDescent="0.25">
      <c r="D141" s="2"/>
      <c r="E141" s="1">
        <f t="shared" si="6"/>
        <v>126</v>
      </c>
      <c r="F141" s="1">
        <v>26</v>
      </c>
      <c r="G141" s="1">
        <v>20</v>
      </c>
      <c r="H141" s="1" t="s">
        <v>30</v>
      </c>
      <c r="I141" s="1" t="s">
        <v>23</v>
      </c>
      <c r="J141" s="1">
        <f>IFERROR(0.5*homeedge+VLOOKUP(H141,lookup,2,FALSE)+VLOOKUP(I141,lookup,3,FALSE)+mean,"")</f>
        <v>15.215208161158504</v>
      </c>
      <c r="K141" s="1">
        <f>IFERROR(-0.5*homeedge+VLOOKUP(H141,lookup,3,FALSE)+VLOOKUP(I141,lookup,2,FALSE)+mean,"")</f>
        <v>26.965060200082959</v>
      </c>
      <c r="L141" s="1">
        <f t="shared" si="5"/>
        <v>164.82379859792181</v>
      </c>
    </row>
    <row r="142" spans="4:12" x14ac:dyDescent="0.25">
      <c r="D142" s="2"/>
      <c r="E142" s="1">
        <f t="shared" si="6"/>
        <v>127</v>
      </c>
      <c r="F142" s="1">
        <v>13</v>
      </c>
      <c r="G142" s="1">
        <v>23</v>
      </c>
      <c r="H142" s="1" t="s">
        <v>7</v>
      </c>
      <c r="I142" s="1" t="s">
        <v>21</v>
      </c>
      <c r="J142" s="1">
        <f>IFERROR(0.5*homeedge+VLOOKUP(H142,lookup,2,FALSE)+VLOOKUP(I142,lookup,3,FALSE)+mean,"")</f>
        <v>19.343298917816394</v>
      </c>
      <c r="K142" s="1">
        <f>IFERROR(-0.5*homeedge+VLOOKUP(H142,lookup,3,FALSE)+VLOOKUP(I142,lookup,2,FALSE)+mean,"")</f>
        <v>25.527391546286442</v>
      </c>
      <c r="L142" s="1">
        <f t="shared" si="5"/>
        <v>46.625149189010806</v>
      </c>
    </row>
    <row r="143" spans="4:12" x14ac:dyDescent="0.25">
      <c r="D143" s="2"/>
      <c r="E143" s="1">
        <f t="shared" si="6"/>
        <v>128</v>
      </c>
      <c r="F143" s="1">
        <v>27</v>
      </c>
      <c r="G143" s="1">
        <v>23</v>
      </c>
      <c r="H143" s="1" t="s">
        <v>17</v>
      </c>
      <c r="I143" s="1" t="s">
        <v>34</v>
      </c>
      <c r="J143" s="1">
        <f>IFERROR(0.5*homeedge+VLOOKUP(H143,lookup,2,FALSE)+VLOOKUP(I143,lookup,3,FALSE)+mean,"")</f>
        <v>34.485879248012736</v>
      </c>
      <c r="K143" s="1">
        <f>IFERROR(-0.5*homeedge+VLOOKUP(H143,lookup,3,FALSE)+VLOOKUP(I143,lookup,2,FALSE)+mean,"")</f>
        <v>25.452599050678604</v>
      </c>
      <c r="L143" s="1">
        <f t="shared" si="5"/>
        <v>62.053630219217318</v>
      </c>
    </row>
    <row r="144" spans="4:12" x14ac:dyDescent="0.25">
      <c r="D144" s="2"/>
      <c r="E144" s="1">
        <f t="shared" si="6"/>
        <v>129</v>
      </c>
      <c r="F144" s="1">
        <v>24</v>
      </c>
      <c r="G144" s="1">
        <v>18</v>
      </c>
      <c r="H144" s="1" t="s">
        <v>19</v>
      </c>
      <c r="I144" s="1" t="s">
        <v>5</v>
      </c>
      <c r="J144" s="1">
        <f>IFERROR(0.5*homeedge+VLOOKUP(H144,lookup,2,FALSE)+VLOOKUP(I144,lookup,3,FALSE)+mean,"")</f>
        <v>18.700511249584302</v>
      </c>
      <c r="K144" s="1">
        <f>IFERROR(-0.5*homeedge+VLOOKUP(H144,lookup,3,FALSE)+VLOOKUP(I144,lookup,2,FALSE)+mean,"")</f>
        <v>19.750924206002828</v>
      </c>
      <c r="L144" s="1">
        <f t="shared" si="5"/>
        <v>31.150316590949167</v>
      </c>
    </row>
    <row r="145" spans="4:12" x14ac:dyDescent="0.25">
      <c r="D145" s="2"/>
      <c r="E145" s="1">
        <f t="shared" si="6"/>
        <v>130</v>
      </c>
      <c r="F145" s="1">
        <v>27</v>
      </c>
      <c r="G145" s="1">
        <v>24</v>
      </c>
      <c r="H145" s="1" t="s">
        <v>25</v>
      </c>
      <c r="I145" s="1" t="s">
        <v>31</v>
      </c>
      <c r="J145" s="1">
        <f>IFERROR(0.5*homeedge+VLOOKUP(H145,lookup,2,FALSE)+VLOOKUP(I145,lookup,3,FALSE)+mean,"")</f>
        <v>28.823301754890132</v>
      </c>
      <c r="K145" s="1">
        <f>IFERROR(-0.5*homeedge+VLOOKUP(H145,lookup,3,FALSE)+VLOOKUP(I145,lookup,2,FALSE)+mean,"")</f>
        <v>9.9990752497778868</v>
      </c>
      <c r="L145" s="1">
        <f t="shared" si="5"/>
        <v>199.35032315076757</v>
      </c>
    </row>
    <row r="146" spans="4:12" x14ac:dyDescent="0.25">
      <c r="D146" s="2"/>
      <c r="E146" s="1">
        <f t="shared" si="6"/>
        <v>131</v>
      </c>
      <c r="F146" s="1">
        <v>55</v>
      </c>
      <c r="G146" s="1">
        <v>31</v>
      </c>
      <c r="H146" s="1" t="s">
        <v>37</v>
      </c>
      <c r="I146" s="1" t="s">
        <v>32</v>
      </c>
      <c r="J146" s="1">
        <f>IFERROR(0.5*homeedge+VLOOKUP(H146,lookup,2,FALSE)+VLOOKUP(I146,lookup,3,FALSE)+mean,"")</f>
        <v>30.488646684471398</v>
      </c>
      <c r="K146" s="1">
        <f>IFERROR(-0.5*homeedge+VLOOKUP(H146,lookup,3,FALSE)+VLOOKUP(I146,lookup,2,FALSE)+mean,"")</f>
        <v>19.540673806169902</v>
      </c>
      <c r="L146" s="1">
        <f t="shared" si="5"/>
        <v>732.12259817527558</v>
      </c>
    </row>
    <row r="147" spans="4:12" x14ac:dyDescent="0.25">
      <c r="D147" s="2"/>
      <c r="E147" s="1">
        <f t="shared" si="6"/>
        <v>132</v>
      </c>
      <c r="F147" s="1">
        <v>20</v>
      </c>
      <c r="G147" s="1">
        <v>49</v>
      </c>
      <c r="H147" s="1" t="s">
        <v>28</v>
      </c>
      <c r="I147" s="1" t="s">
        <v>39</v>
      </c>
      <c r="J147" s="1">
        <f>IFERROR(0.5*homeedge+VLOOKUP(H147,lookup,2,FALSE)+VLOOKUP(I147,lookup,3,FALSE)+mean,"")</f>
        <v>21.638551279053338</v>
      </c>
      <c r="K147" s="1">
        <f>IFERROR(-0.5*homeedge+VLOOKUP(H147,lookup,3,FALSE)+VLOOKUP(I147,lookup,2,FALSE)+mean,"")</f>
        <v>28.371389704791234</v>
      </c>
      <c r="L147" s="1">
        <f t="shared" si="5"/>
        <v>428.22441300568039</v>
      </c>
    </row>
    <row r="148" spans="4:12" x14ac:dyDescent="0.25">
      <c r="D148" s="2"/>
      <c r="E148" s="1">
        <f t="shared" si="6"/>
        <v>133</v>
      </c>
      <c r="F148" s="1">
        <v>20</v>
      </c>
      <c r="G148" s="1">
        <v>27</v>
      </c>
      <c r="H148" s="1" t="s">
        <v>26</v>
      </c>
      <c r="I148" s="1" t="s">
        <v>14</v>
      </c>
      <c r="J148" s="1">
        <f>IFERROR(0.5*homeedge+VLOOKUP(H148,lookup,2,FALSE)+VLOOKUP(I148,lookup,3,FALSE)+mean,"")</f>
        <v>32.594480849659</v>
      </c>
      <c r="K148" s="1">
        <f>IFERROR(-0.5*homeedge+VLOOKUP(H148,lookup,3,FALSE)+VLOOKUP(I148,lookup,2,FALSE)+mean,"")</f>
        <v>28.467975774190727</v>
      </c>
      <c r="L148" s="1">
        <f t="shared" si="5"/>
        <v>160.77590074603813</v>
      </c>
    </row>
    <row r="149" spans="4:12" x14ac:dyDescent="0.25">
      <c r="D149" s="2"/>
      <c r="E149" s="1">
        <f t="shared" si="6"/>
        <v>134</v>
      </c>
      <c r="F149" s="1" t="s">
        <v>41</v>
      </c>
      <c r="G149" s="1" t="s">
        <v>42</v>
      </c>
      <c r="H149" s="1" t="s">
        <v>43</v>
      </c>
      <c r="I149" s="1" t="s">
        <v>44</v>
      </c>
      <c r="J149" s="1" t="str">
        <f>IFERROR(0.5*homeedge+VLOOKUP(H149,lookup,2,FALSE)+VLOOKUP(I149,lookup,3,FALSE)+mean,"")</f>
        <v/>
      </c>
      <c r="K149" s="1" t="str">
        <f>IFERROR(-0.5*homeedge+VLOOKUP(H149,lookup,3,FALSE)+VLOOKUP(I149,lookup,2,FALSE)+mean,"")</f>
        <v/>
      </c>
      <c r="L149" s="1">
        <f t="shared" si="5"/>
        <v>0</v>
      </c>
    </row>
    <row r="150" spans="4:12" x14ac:dyDescent="0.25">
      <c r="D150" s="2"/>
      <c r="E150" s="1">
        <f t="shared" si="6"/>
        <v>134</v>
      </c>
      <c r="F150" s="1">
        <v>34</v>
      </c>
      <c r="G150" s="1">
        <v>27</v>
      </c>
      <c r="H150" s="1" t="s">
        <v>34</v>
      </c>
      <c r="I150" s="1" t="s">
        <v>38</v>
      </c>
      <c r="J150" s="1">
        <f>IFERROR(0.5*homeedge+VLOOKUP(H150,lookup,2,FALSE)+VLOOKUP(I150,lookup,3,FALSE)+mean,"")</f>
        <v>30.580468689698623</v>
      </c>
      <c r="K150" s="1">
        <f>IFERROR(-0.5*homeedge+VLOOKUP(H150,lookup,3,FALSE)+VLOOKUP(I150,lookup,2,FALSE)+mean,"")</f>
        <v>24.812475641618928</v>
      </c>
      <c r="L150" s="1">
        <f t="shared" si="5"/>
        <v>16.478457200641973</v>
      </c>
    </row>
    <row r="151" spans="4:12" x14ac:dyDescent="0.25">
      <c r="D151" s="2"/>
      <c r="E151" s="1">
        <f t="shared" si="6"/>
        <v>135</v>
      </c>
      <c r="F151" s="1">
        <v>20</v>
      </c>
      <c r="G151" s="1">
        <v>28</v>
      </c>
      <c r="H151" s="1" t="s">
        <v>40</v>
      </c>
      <c r="I151" s="1" t="s">
        <v>15</v>
      </c>
      <c r="J151" s="1">
        <f>IFERROR(0.5*homeedge+VLOOKUP(H151,lookup,2,FALSE)+VLOOKUP(I151,lookup,3,FALSE)+mean,"")</f>
        <v>28.197112674164462</v>
      </c>
      <c r="K151" s="1">
        <f>IFERROR(-0.5*homeedge+VLOOKUP(H151,lookup,3,FALSE)+VLOOKUP(I151,lookup,2,FALSE)+mean,"")</f>
        <v>33.805007844797444</v>
      </c>
      <c r="L151" s="1">
        <f t="shared" si="5"/>
        <v>100.89077227110752</v>
      </c>
    </row>
    <row r="152" spans="4:12" x14ac:dyDescent="0.25">
      <c r="D152" s="2"/>
      <c r="E152" s="1">
        <f t="shared" si="6"/>
        <v>136</v>
      </c>
      <c r="F152" s="1">
        <v>8</v>
      </c>
      <c r="G152" s="1">
        <v>38</v>
      </c>
      <c r="H152" s="1" t="s">
        <v>27</v>
      </c>
      <c r="I152" s="1" t="s">
        <v>35</v>
      </c>
      <c r="J152" s="1">
        <f>IFERROR(0.5*homeedge+VLOOKUP(H152,lookup,2,FALSE)+VLOOKUP(I152,lookup,3,FALSE)+mean,"")</f>
        <v>24.89019671095161</v>
      </c>
      <c r="K152" s="1">
        <f>IFERROR(-0.5*homeedge+VLOOKUP(H152,lookup,3,FALSE)+VLOOKUP(I152,lookup,2,FALSE)+mean,"")</f>
        <v>19.971356598909111</v>
      </c>
      <c r="L152" s="1">
        <f t="shared" si="5"/>
        <v>610.31072781833859</v>
      </c>
    </row>
    <row r="153" spans="4:12" x14ac:dyDescent="0.25">
      <c r="D153" s="2"/>
      <c r="E153" s="1">
        <f t="shared" si="6"/>
        <v>137</v>
      </c>
      <c r="F153" s="1">
        <v>24</v>
      </c>
      <c r="G153" s="1">
        <v>20</v>
      </c>
      <c r="H153" s="1" t="s">
        <v>18</v>
      </c>
      <c r="I153" s="1" t="s">
        <v>28</v>
      </c>
      <c r="J153" s="1">
        <f>IFERROR(0.5*homeedge+VLOOKUP(H153,lookup,2,FALSE)+VLOOKUP(I153,lookup,3,FALSE)+mean,"")</f>
        <v>22.909289586119048</v>
      </c>
      <c r="K153" s="1">
        <f>IFERROR(-0.5*homeedge+VLOOKUP(H153,lookup,3,FALSE)+VLOOKUP(I153,lookup,2,FALSE)+mean,"")</f>
        <v>17.216439451814665</v>
      </c>
      <c r="L153" s="1">
        <f t="shared" si="5"/>
        <v>8.9378585323622008</v>
      </c>
    </row>
    <row r="154" spans="4:12" x14ac:dyDescent="0.25">
      <c r="D154" s="2"/>
      <c r="E154" s="1">
        <f t="shared" si="6"/>
        <v>138</v>
      </c>
      <c r="F154" s="1">
        <v>10</v>
      </c>
      <c r="G154" s="1">
        <v>33</v>
      </c>
      <c r="H154" s="1" t="s">
        <v>4</v>
      </c>
      <c r="I154" s="1" t="s">
        <v>25</v>
      </c>
      <c r="J154" s="1">
        <f>IFERROR(0.5*homeedge+VLOOKUP(H154,lookup,2,FALSE)+VLOOKUP(I154,lookup,3,FALSE)+mean,"")</f>
        <v>17.183919921371587</v>
      </c>
      <c r="K154" s="1">
        <f>IFERROR(-0.5*homeedge+VLOOKUP(H154,lookup,3,FALSE)+VLOOKUP(I154,lookup,2,FALSE)+mean,"")</f>
        <v>29.884401802373912</v>
      </c>
      <c r="L154" s="1">
        <f t="shared" si="5"/>
        <v>61.315657565730476</v>
      </c>
    </row>
    <row r="155" spans="4:12" x14ac:dyDescent="0.25">
      <c r="D155" s="2"/>
      <c r="E155" s="1">
        <f t="shared" si="6"/>
        <v>139</v>
      </c>
      <c r="F155" s="1">
        <v>13</v>
      </c>
      <c r="G155" s="1">
        <v>27</v>
      </c>
      <c r="H155" s="1" t="s">
        <v>26</v>
      </c>
      <c r="I155" s="1" t="s">
        <v>39</v>
      </c>
      <c r="J155" s="1">
        <f>IFERROR(0.5*homeedge+VLOOKUP(H155,lookup,2,FALSE)+VLOOKUP(I155,lookup,3,FALSE)+mean,"")</f>
        <v>25.960173966538015</v>
      </c>
      <c r="K155" s="1">
        <f>IFERROR(-0.5*homeedge+VLOOKUP(H155,lookup,3,FALSE)+VLOOKUP(I155,lookup,2,FALSE)+mean,"")</f>
        <v>27.817833261032561</v>
      </c>
      <c r="L155" s="1">
        <f t="shared" si="5"/>
        <v>168.63496048578088</v>
      </c>
    </row>
    <row r="156" spans="4:12" x14ac:dyDescent="0.25">
      <c r="D156" s="2"/>
      <c r="E156" s="1">
        <f t="shared" si="6"/>
        <v>140</v>
      </c>
      <c r="F156" s="1">
        <v>19</v>
      </c>
      <c r="G156" s="1">
        <v>21</v>
      </c>
      <c r="H156" s="1" t="s">
        <v>14</v>
      </c>
      <c r="I156" s="1" t="s">
        <v>24</v>
      </c>
      <c r="J156" s="1">
        <f>IFERROR(0.5*homeedge+VLOOKUP(H156,lookup,2,FALSE)+VLOOKUP(I156,lookup,3,FALSE)+mean,"")</f>
        <v>28.419115405536729</v>
      </c>
      <c r="K156" s="1">
        <f>IFERROR(-0.5*homeedge+VLOOKUP(H156,lookup,3,FALSE)+VLOOKUP(I156,lookup,2,FALSE)+mean,"")</f>
        <v>27.801208850921245</v>
      </c>
      <c r="L156" s="1">
        <f t="shared" si="5"/>
        <v>134.97617685666881</v>
      </c>
    </row>
    <row r="157" spans="4:12" x14ac:dyDescent="0.25">
      <c r="D157" s="2"/>
      <c r="E157" s="1">
        <f t="shared" si="6"/>
        <v>141</v>
      </c>
      <c r="F157" s="1">
        <v>9</v>
      </c>
      <c r="G157" s="1">
        <v>10</v>
      </c>
      <c r="H157" s="1" t="s">
        <v>36</v>
      </c>
      <c r="I157" s="1" t="s">
        <v>8</v>
      </c>
      <c r="J157" s="1">
        <f>IFERROR(0.5*homeedge+VLOOKUP(H157,lookup,2,FALSE)+VLOOKUP(I157,lookup,3,FALSE)+mean,"")</f>
        <v>19.873727360409458</v>
      </c>
      <c r="K157" s="1">
        <f>IFERROR(-0.5*homeedge+VLOOKUP(H157,lookup,3,FALSE)+VLOOKUP(I157,lookup,2,FALSE)+mean,"")</f>
        <v>15.837201194108291</v>
      </c>
      <c r="L157" s="1">
        <f t="shared" si="5"/>
        <v>152.31086448901647</v>
      </c>
    </row>
    <row r="158" spans="4:12" x14ac:dyDescent="0.25">
      <c r="D158" s="2"/>
      <c r="E158" s="1">
        <f t="shared" si="6"/>
        <v>142</v>
      </c>
      <c r="F158" s="1">
        <v>27</v>
      </c>
      <c r="G158" s="1">
        <v>29</v>
      </c>
      <c r="H158" s="1" t="s">
        <v>33</v>
      </c>
      <c r="I158" s="1" t="s">
        <v>20</v>
      </c>
      <c r="J158" s="1">
        <f>IFERROR(0.5*homeedge+VLOOKUP(H158,lookup,2,FALSE)+VLOOKUP(I158,lookup,3,FALSE)+mean,"")</f>
        <v>28.789179244405069</v>
      </c>
      <c r="K158" s="1">
        <f>IFERROR(-0.5*homeedge+VLOOKUP(H158,lookup,3,FALSE)+VLOOKUP(I158,lookup,2,FALSE)+mean,"")</f>
        <v>15.35701760124922</v>
      </c>
      <c r="L158" s="1">
        <f t="shared" si="5"/>
        <v>189.33213110123347</v>
      </c>
    </row>
    <row r="159" spans="4:12" x14ac:dyDescent="0.25">
      <c r="D159" s="2"/>
      <c r="E159" s="1">
        <f t="shared" si="6"/>
        <v>143</v>
      </c>
      <c r="F159" s="1">
        <v>27</v>
      </c>
      <c r="G159" s="1">
        <v>24</v>
      </c>
      <c r="H159" s="1" t="s">
        <v>3</v>
      </c>
      <c r="I159" s="1" t="s">
        <v>29</v>
      </c>
      <c r="J159" s="1">
        <f>IFERROR(0.5*homeedge+VLOOKUP(H159,lookup,2,FALSE)+VLOOKUP(I159,lookup,3,FALSE)+mean,"")</f>
        <v>30.268937444603072</v>
      </c>
      <c r="K159" s="1">
        <f>IFERROR(-0.5*homeedge+VLOOKUP(H159,lookup,3,FALSE)+VLOOKUP(I159,lookup,2,FALSE)+mean,"")</f>
        <v>13.13344695540648</v>
      </c>
      <c r="L159" s="1">
        <f t="shared" si="5"/>
        <v>128.76792708769275</v>
      </c>
    </row>
    <row r="160" spans="4:12" x14ac:dyDescent="0.25">
      <c r="D160" s="2"/>
      <c r="E160" s="1">
        <f t="shared" si="6"/>
        <v>144</v>
      </c>
      <c r="F160" s="1">
        <v>20</v>
      </c>
      <c r="G160" s="1">
        <v>17</v>
      </c>
      <c r="H160" s="1" t="s">
        <v>5</v>
      </c>
      <c r="I160" s="1" t="s">
        <v>16</v>
      </c>
      <c r="J160" s="1">
        <f>IFERROR(0.5*homeedge+VLOOKUP(H160,lookup,2,FALSE)+VLOOKUP(I160,lookup,3,FALSE)+mean,"")</f>
        <v>16.962128799025606</v>
      </c>
      <c r="K160" s="1">
        <f>IFERROR(-0.5*homeedge+VLOOKUP(H160,lookup,3,FALSE)+VLOOKUP(I160,lookup,2,FALSE)+mean,"")</f>
        <v>22.740734804115402</v>
      </c>
      <c r="L160" s="1">
        <f t="shared" si="5"/>
        <v>42.184697524891504</v>
      </c>
    </row>
    <row r="161" spans="4:12" x14ac:dyDescent="0.25">
      <c r="D161" s="2"/>
      <c r="E161" s="1">
        <f t="shared" si="6"/>
        <v>145</v>
      </c>
      <c r="F161" s="1">
        <v>23</v>
      </c>
      <c r="G161" s="1">
        <v>10</v>
      </c>
      <c r="H161" s="1" t="s">
        <v>32</v>
      </c>
      <c r="I161" s="1" t="s">
        <v>7</v>
      </c>
      <c r="J161" s="1">
        <f>IFERROR(0.5*homeedge+VLOOKUP(H161,lookup,2,FALSE)+VLOOKUP(I161,lookup,3,FALSE)+mean,"")</f>
        <v>25.951024867642058</v>
      </c>
      <c r="K161" s="1">
        <f>IFERROR(-0.5*homeedge+VLOOKUP(H161,lookup,3,FALSE)+VLOOKUP(I161,lookup,2,FALSE)+mean,"")</f>
        <v>21.58767828770597</v>
      </c>
      <c r="L161" s="1">
        <f t="shared" si="5"/>
        <v>142.98283586881416</v>
      </c>
    </row>
    <row r="162" spans="4:12" x14ac:dyDescent="0.25">
      <c r="D162" s="2"/>
      <c r="E162" s="1">
        <f t="shared" si="6"/>
        <v>146</v>
      </c>
      <c r="F162" s="1">
        <v>49</v>
      </c>
      <c r="G162" s="1">
        <v>17</v>
      </c>
      <c r="H162" s="1" t="s">
        <v>23</v>
      </c>
      <c r="I162" s="1" t="s">
        <v>17</v>
      </c>
      <c r="J162" s="1">
        <f>IFERROR(0.5*homeedge+VLOOKUP(H162,lookup,2,FALSE)+VLOOKUP(I162,lookup,3,FALSE)+mean,"")</f>
        <v>32.082435492969651</v>
      </c>
      <c r="K162" s="1">
        <f>IFERROR(-0.5*homeedge+VLOOKUP(H162,lookup,3,FALSE)+VLOOKUP(I162,lookup,2,FALSE)+mean,"")</f>
        <v>19.517597917917978</v>
      </c>
      <c r="L162" s="1">
        <f t="shared" si="5"/>
        <v>292.54228812583796</v>
      </c>
    </row>
    <row r="163" spans="4:12" x14ac:dyDescent="0.25">
      <c r="D163" s="2"/>
      <c r="E163" s="1">
        <f t="shared" si="6"/>
        <v>147</v>
      </c>
      <c r="F163" s="1">
        <v>22</v>
      </c>
      <c r="G163" s="1">
        <v>19</v>
      </c>
      <c r="H163" s="1" t="s">
        <v>31</v>
      </c>
      <c r="I163" s="1" t="s">
        <v>22</v>
      </c>
      <c r="J163" s="1">
        <f>IFERROR(0.5*homeedge+VLOOKUP(H163,lookup,2,FALSE)+VLOOKUP(I163,lookup,3,FALSE)+mean,"")</f>
        <v>19.976049602585558</v>
      </c>
      <c r="K163" s="1">
        <f>IFERROR(-0.5*homeedge+VLOOKUP(H163,lookup,3,FALSE)+VLOOKUP(I163,lookup,2,FALSE)+mean,"")</f>
        <v>18.706367724102911</v>
      </c>
      <c r="L163" s="1">
        <f t="shared" si="5"/>
        <v>4.1825951246425817</v>
      </c>
    </row>
    <row r="164" spans="4:12" x14ac:dyDescent="0.25">
      <c r="D164" s="2"/>
      <c r="E164" s="1">
        <f t="shared" si="6"/>
        <v>148</v>
      </c>
      <c r="F164" s="1" t="s">
        <v>41</v>
      </c>
      <c r="G164" s="1" t="s">
        <v>42</v>
      </c>
      <c r="H164" s="1" t="s">
        <v>43</v>
      </c>
      <c r="I164" s="1" t="s">
        <v>44</v>
      </c>
      <c r="J164" s="1" t="str">
        <f>IFERROR(0.5*homeedge+VLOOKUP(H164,lookup,2,FALSE)+VLOOKUP(I164,lookup,3,FALSE)+mean,"")</f>
        <v/>
      </c>
      <c r="K164" s="1" t="str">
        <f>IFERROR(-0.5*homeedge+VLOOKUP(H164,lookup,3,FALSE)+VLOOKUP(I164,lookup,2,FALSE)+mean,"")</f>
        <v/>
      </c>
      <c r="L164" s="1">
        <f t="shared" si="5"/>
        <v>0</v>
      </c>
    </row>
    <row r="165" spans="4:12" x14ac:dyDescent="0.25">
      <c r="D165" s="2"/>
      <c r="E165" s="1">
        <f t="shared" si="6"/>
        <v>148</v>
      </c>
      <c r="F165" s="1">
        <v>27</v>
      </c>
      <c r="G165" s="1">
        <v>30</v>
      </c>
      <c r="H165" s="1" t="s">
        <v>33</v>
      </c>
      <c r="I165" s="1" t="s">
        <v>27</v>
      </c>
      <c r="J165" s="1">
        <f>IFERROR(0.5*homeedge+VLOOKUP(H165,lookup,2,FALSE)+VLOOKUP(I165,lookup,3,FALSE)+mean,"")</f>
        <v>22.484806144647493</v>
      </c>
      <c r="K165" s="1">
        <f>IFERROR(-0.5*homeedge+VLOOKUP(H165,lookup,3,FALSE)+VLOOKUP(I165,lookup,2,FALSE)+mean,"")</f>
        <v>24.186786867987831</v>
      </c>
      <c r="L165" s="1">
        <f t="shared" si="5"/>
        <v>54.18042246961177</v>
      </c>
    </row>
    <row r="166" spans="4:12" x14ac:dyDescent="0.25">
      <c r="D166" s="2"/>
      <c r="E166" s="1">
        <f t="shared" si="6"/>
        <v>149</v>
      </c>
      <c r="F166" s="1">
        <v>41</v>
      </c>
      <c r="G166" s="1">
        <v>20</v>
      </c>
      <c r="H166" s="1" t="s">
        <v>25</v>
      </c>
      <c r="I166" s="1" t="s">
        <v>34</v>
      </c>
      <c r="J166" s="1">
        <f>IFERROR(0.5*homeedge+VLOOKUP(H166,lookup,2,FALSE)+VLOOKUP(I166,lookup,3,FALSE)+mean,"")</f>
        <v>35.928032281104251</v>
      </c>
      <c r="K166" s="1">
        <f>IFERROR(-0.5*homeedge+VLOOKUP(H166,lookup,3,FALSE)+VLOOKUP(I166,lookup,2,FALSE)+mean,"")</f>
        <v>13.160784917465225</v>
      </c>
      <c r="L166" s="1">
        <f t="shared" si="5"/>
        <v>72.499719486691689</v>
      </c>
    </row>
    <row r="167" spans="4:12" x14ac:dyDescent="0.25">
      <c r="D167" s="2"/>
      <c r="E167" s="1">
        <f t="shared" si="6"/>
        <v>150</v>
      </c>
      <c r="F167" s="1">
        <v>23</v>
      </c>
      <c r="G167" s="1">
        <v>20</v>
      </c>
      <c r="H167" s="1" t="s">
        <v>23</v>
      </c>
      <c r="I167" s="1" t="s">
        <v>36</v>
      </c>
      <c r="J167" s="1">
        <f>IFERROR(0.5*homeedge+VLOOKUP(H167,lookup,2,FALSE)+VLOOKUP(I167,lookup,3,FALSE)+mean,"")</f>
        <v>22.114471941346832</v>
      </c>
      <c r="K167" s="1">
        <f>IFERROR(-0.5*homeedge+VLOOKUP(H167,lookup,3,FALSE)+VLOOKUP(I167,lookup,2,FALSE)+mean,"")</f>
        <v>20.373820586169831</v>
      </c>
      <c r="L167" s="1">
        <f t="shared" si="5"/>
        <v>0.92390177330640544</v>
      </c>
    </row>
    <row r="168" spans="4:12" x14ac:dyDescent="0.25">
      <c r="D168" s="2"/>
      <c r="E168" s="1">
        <f t="shared" si="6"/>
        <v>151</v>
      </c>
      <c r="F168" s="1">
        <v>41</v>
      </c>
      <c r="G168" s="1">
        <v>28</v>
      </c>
      <c r="H168" s="1" t="s">
        <v>31</v>
      </c>
      <c r="I168" s="1" t="s">
        <v>4</v>
      </c>
      <c r="J168" s="1">
        <f>IFERROR(0.5*homeedge+VLOOKUP(H168,lookup,2,FALSE)+VLOOKUP(I168,lookup,3,FALSE)+mean,"")</f>
        <v>25.948424475922412</v>
      </c>
      <c r="K168" s="1">
        <f>IFERROR(-0.5*homeedge+VLOOKUP(H168,lookup,3,FALSE)+VLOOKUP(I168,lookup,2,FALSE)+mean,"")</f>
        <v>22.755770041258728</v>
      </c>
      <c r="L168" s="1">
        <f t="shared" si="5"/>
        <v>254.051873617171</v>
      </c>
    </row>
    <row r="169" spans="4:12" x14ac:dyDescent="0.25">
      <c r="D169" s="2"/>
      <c r="E169" s="1">
        <f t="shared" si="6"/>
        <v>152</v>
      </c>
      <c r="F169" s="1">
        <v>14</v>
      </c>
      <c r="G169" s="1">
        <v>27</v>
      </c>
      <c r="H169" s="1" t="s">
        <v>20</v>
      </c>
      <c r="I169" s="1" t="s">
        <v>3</v>
      </c>
      <c r="J169" s="1">
        <f>IFERROR(0.5*homeedge+VLOOKUP(H169,lookup,2,FALSE)+VLOOKUP(I169,lookup,3,FALSE)+mean,"")</f>
        <v>14.126498861842551</v>
      </c>
      <c r="K169" s="1">
        <f>IFERROR(-0.5*homeedge+VLOOKUP(H169,lookup,3,FALSE)+VLOOKUP(I169,lookup,2,FALSE)+mean,"")</f>
        <v>28.565288391806249</v>
      </c>
      <c r="L169" s="1">
        <f t="shared" si="5"/>
        <v>2.4661297115708529</v>
      </c>
    </row>
    <row r="170" spans="4:12" x14ac:dyDescent="0.25">
      <c r="D170" s="2"/>
      <c r="E170" s="1">
        <f t="shared" si="6"/>
        <v>153</v>
      </c>
      <c r="F170" s="1">
        <v>23</v>
      </c>
      <c r="G170" s="1">
        <v>20</v>
      </c>
      <c r="H170" s="1" t="s">
        <v>14</v>
      </c>
      <c r="I170" s="1" t="s">
        <v>5</v>
      </c>
      <c r="J170" s="1">
        <f>IFERROR(0.5*homeedge+VLOOKUP(H170,lookup,2,FALSE)+VLOOKUP(I170,lookup,3,FALSE)+mean,"")</f>
        <v>26.499215685544865</v>
      </c>
      <c r="K170" s="1">
        <f>IFERROR(-0.5*homeedge+VLOOKUP(H170,lookup,3,FALSE)+VLOOKUP(I170,lookup,2,FALSE)+mean,"")</f>
        <v>23.989968911429184</v>
      </c>
      <c r="L170" s="1">
        <f t="shared" si="5"/>
        <v>28.164362328134608</v>
      </c>
    </row>
    <row r="171" spans="4:12" x14ac:dyDescent="0.25">
      <c r="D171" s="2"/>
      <c r="E171" s="1">
        <f t="shared" si="6"/>
        <v>154</v>
      </c>
      <c r="F171" s="1">
        <v>37</v>
      </c>
      <c r="G171" s="1">
        <v>27</v>
      </c>
      <c r="H171" s="1" t="s">
        <v>32</v>
      </c>
      <c r="I171" s="1" t="s">
        <v>24</v>
      </c>
      <c r="J171" s="1">
        <f>IFERROR(0.5*homeedge+VLOOKUP(H171,lookup,2,FALSE)+VLOOKUP(I171,lookup,3,FALSE)+mean,"")</f>
        <v>24.506379293150559</v>
      </c>
      <c r="K171" s="1">
        <f>IFERROR(-0.5*homeedge+VLOOKUP(H171,lookup,3,FALSE)+VLOOKUP(I171,lookup,2,FALSE)+mean,"")</f>
        <v>21.711309837133413</v>
      </c>
      <c r="L171" s="1">
        <f t="shared" si="5"/>
        <v>184.06080200541894</v>
      </c>
    </row>
    <row r="172" spans="4:12" x14ac:dyDescent="0.25">
      <c r="D172" s="2"/>
      <c r="E172" s="1">
        <f t="shared" si="6"/>
        <v>155</v>
      </c>
      <c r="F172" s="1">
        <v>27</v>
      </c>
      <c r="G172" s="1">
        <v>13</v>
      </c>
      <c r="H172" s="1" t="s">
        <v>18</v>
      </c>
      <c r="I172" s="1" t="s">
        <v>26</v>
      </c>
      <c r="J172" s="1">
        <f>IFERROR(0.5*homeedge+VLOOKUP(H172,lookup,2,FALSE)+VLOOKUP(I172,lookup,3,FALSE)+mean,"")</f>
        <v>22.355733142360378</v>
      </c>
      <c r="K172" s="1">
        <f>IFERROR(-0.5*homeedge+VLOOKUP(H172,lookup,3,FALSE)+VLOOKUP(I172,lookup,2,FALSE)+mean,"")</f>
        <v>21.538062139299342</v>
      </c>
      <c r="L172" s="1">
        <f t="shared" si="5"/>
        <v>94.467719739506663</v>
      </c>
    </row>
    <row r="173" spans="4:12" x14ac:dyDescent="0.25">
      <c r="D173" s="2"/>
      <c r="E173" s="1">
        <f t="shared" si="6"/>
        <v>156</v>
      </c>
      <c r="F173" s="1">
        <v>23</v>
      </c>
      <c r="G173" s="1">
        <v>28</v>
      </c>
      <c r="H173" s="1" t="s">
        <v>29</v>
      </c>
      <c r="I173" s="1" t="s">
        <v>28</v>
      </c>
      <c r="J173" s="1">
        <f>IFERROR(0.5*homeedge+VLOOKUP(H173,lookup,2,FALSE)+VLOOKUP(I173,lookup,3,FALSE)+mean,"")</f>
        <v>24.175309749966317</v>
      </c>
      <c r="K173" s="1">
        <f>IFERROR(-0.5*homeedge+VLOOKUP(H173,lookup,3,FALSE)+VLOOKUP(I173,lookup,2,FALSE)+mean,"")</f>
        <v>20.669166292219984</v>
      </c>
      <c r="L173" s="1">
        <f t="shared" si="5"/>
        <v>55.122475859489583</v>
      </c>
    </row>
    <row r="174" spans="4:12" x14ac:dyDescent="0.25">
      <c r="D174" s="2"/>
      <c r="E174" s="1">
        <f t="shared" si="6"/>
        <v>157</v>
      </c>
      <c r="F174" s="1">
        <v>27</v>
      </c>
      <c r="G174" s="1">
        <v>17</v>
      </c>
      <c r="H174" s="1" t="s">
        <v>15</v>
      </c>
      <c r="I174" s="1" t="s">
        <v>21</v>
      </c>
      <c r="J174" s="1">
        <f>IFERROR(0.5*homeedge+VLOOKUP(H174,lookup,2,FALSE)+VLOOKUP(I174,lookup,3,FALSE)+mean,"")</f>
        <v>34.722955923316853</v>
      </c>
      <c r="K174" s="1">
        <f>IFERROR(-0.5*homeedge+VLOOKUP(H174,lookup,3,FALSE)+VLOOKUP(I174,lookup,2,FALSE)+mean,"")</f>
        <v>26.32549328508486</v>
      </c>
      <c r="L174" s="1">
        <f t="shared" si="5"/>
        <v>146.60887320365771</v>
      </c>
    </row>
    <row r="175" spans="4:12" x14ac:dyDescent="0.25">
      <c r="D175" s="2"/>
      <c r="E175" s="1">
        <f t="shared" si="6"/>
        <v>158</v>
      </c>
      <c r="F175" s="1">
        <v>20</v>
      </c>
      <c r="G175" s="1">
        <v>16</v>
      </c>
      <c r="H175" s="1" t="s">
        <v>22</v>
      </c>
      <c r="I175" s="1" t="s">
        <v>40</v>
      </c>
      <c r="J175" s="1">
        <f>IFERROR(0.5*homeedge+VLOOKUP(H175,lookup,2,FALSE)+VLOOKUP(I175,lookup,3,FALSE)+mean,"")</f>
        <v>19.914487323568473</v>
      </c>
      <c r="K175" s="1">
        <f>IFERROR(-0.5*homeedge+VLOOKUP(H175,lookup,3,FALSE)+VLOOKUP(I175,lookup,2,FALSE)+mean,"")</f>
        <v>20.304331257096187</v>
      </c>
      <c r="L175" s="1">
        <f t="shared" si="5"/>
        <v>18.534579988645728</v>
      </c>
    </row>
    <row r="176" spans="4:12" x14ac:dyDescent="0.25">
      <c r="D176" s="2"/>
      <c r="E176" s="1">
        <f t="shared" si="6"/>
        <v>159</v>
      </c>
      <c r="F176" s="1">
        <v>24</v>
      </c>
      <c r="G176" s="1">
        <v>16</v>
      </c>
      <c r="H176" s="1" t="s">
        <v>39</v>
      </c>
      <c r="I176" s="1" t="s">
        <v>38</v>
      </c>
      <c r="J176" s="1">
        <f>IFERROR(0.5*homeedge+VLOOKUP(H176,lookup,2,FALSE)+VLOOKUP(I176,lookup,3,FALSE)+mean,"")</f>
        <v>32.667114560950466</v>
      </c>
      <c r="K176" s="1">
        <f>IFERROR(-0.5*homeedge+VLOOKUP(H176,lookup,3,FALSE)+VLOOKUP(I176,lookup,2,FALSE)+mean,"")</f>
        <v>18.42831794102166</v>
      </c>
      <c r="L176" s="1">
        <f t="shared" si="5"/>
        <v>81.015602835327272</v>
      </c>
    </row>
    <row r="177" spans="4:12" x14ac:dyDescent="0.25">
      <c r="D177" s="2"/>
      <c r="E177" s="1">
        <f t="shared" si="6"/>
        <v>160</v>
      </c>
      <c r="F177" s="1">
        <v>37</v>
      </c>
      <c r="G177" s="1">
        <v>14</v>
      </c>
      <c r="H177" s="1" t="s">
        <v>7</v>
      </c>
      <c r="I177" s="1" t="s">
        <v>30</v>
      </c>
      <c r="J177" s="1">
        <f>IFERROR(0.5*homeedge+VLOOKUP(H177,lookup,2,FALSE)+VLOOKUP(I177,lookup,3,FALSE)+mean,"")</f>
        <v>25.030752666120041</v>
      </c>
      <c r="K177" s="1">
        <f>IFERROR(-0.5*homeedge+VLOOKUP(H177,lookup,3,FALSE)+VLOOKUP(I177,lookup,2,FALSE)+mean,"")</f>
        <v>19.05123111160685</v>
      </c>
      <c r="L177" s="1">
        <f t="shared" si="5"/>
        <v>168.77781748245749</v>
      </c>
    </row>
    <row r="178" spans="4:12" x14ac:dyDescent="0.25">
      <c r="D178" s="2"/>
      <c r="E178" s="1">
        <f t="shared" si="6"/>
        <v>161</v>
      </c>
      <c r="F178" s="1">
        <v>41</v>
      </c>
      <c r="G178" s="1">
        <v>20</v>
      </c>
      <c r="H178" s="1" t="s">
        <v>16</v>
      </c>
      <c r="I178" s="1" t="s">
        <v>19</v>
      </c>
      <c r="J178" s="1">
        <f>IFERROR(0.5*homeedge+VLOOKUP(H178,lookup,2,FALSE)+VLOOKUP(I178,lookup,3,FALSE)+mean,"")</f>
        <v>30.143176602418002</v>
      </c>
      <c r="K178" s="1">
        <f>IFERROR(-0.5*homeedge+VLOOKUP(H178,lookup,3,FALSE)+VLOOKUP(I178,lookup,2,FALSE)+mean,"")</f>
        <v>13.997758582136079</v>
      </c>
      <c r="L178" s="1">
        <f t="shared" si="5"/>
        <v>153.89751632460499</v>
      </c>
    </row>
    <row r="179" spans="4:12" x14ac:dyDescent="0.25">
      <c r="D179" s="2"/>
      <c r="E179" s="1">
        <f t="shared" si="6"/>
        <v>162</v>
      </c>
      <c r="F179" s="1">
        <v>24</v>
      </c>
      <c r="G179" s="1">
        <v>20</v>
      </c>
      <c r="H179" s="1" t="s">
        <v>8</v>
      </c>
      <c r="I179" s="1" t="s">
        <v>37</v>
      </c>
      <c r="J179" s="1">
        <f>IFERROR(0.5*homeedge+VLOOKUP(H179,lookup,2,FALSE)+VLOOKUP(I179,lookup,3,FALSE)+mean,"")</f>
        <v>24.174653582123103</v>
      </c>
      <c r="K179" s="1">
        <f>IFERROR(-0.5*homeedge+VLOOKUP(H179,lookup,3,FALSE)+VLOOKUP(I179,lookup,2,FALSE)+mean,"")</f>
        <v>17.754555606955847</v>
      </c>
      <c r="L179" s="1">
        <f t="shared" si="5"/>
        <v>5.0725243960018549</v>
      </c>
    </row>
    <row r="180" spans="4:12" x14ac:dyDescent="0.25">
      <c r="D180" s="2"/>
      <c r="E180" s="1">
        <f t="shared" si="6"/>
        <v>163</v>
      </c>
      <c r="F180" s="1" t="s">
        <v>41</v>
      </c>
      <c r="G180" s="1" t="s">
        <v>42</v>
      </c>
      <c r="H180" s="1" t="s">
        <v>43</v>
      </c>
      <c r="I180" s="1" t="s">
        <v>44</v>
      </c>
      <c r="J180" s="1" t="str">
        <f>IFERROR(0.5*homeedge+VLOOKUP(H180,lookup,2,FALSE)+VLOOKUP(I180,lookup,3,FALSE)+mean,"")</f>
        <v/>
      </c>
      <c r="K180" s="1" t="str">
        <f>IFERROR(-0.5*homeedge+VLOOKUP(H180,lookup,3,FALSE)+VLOOKUP(I180,lookup,2,FALSE)+mean,"")</f>
        <v/>
      </c>
      <c r="L180" s="1">
        <f t="shared" si="5"/>
        <v>0</v>
      </c>
    </row>
    <row r="181" spans="4:12" x14ac:dyDescent="0.25">
      <c r="D181" s="2"/>
      <c r="E181" s="1">
        <f t="shared" si="6"/>
        <v>163</v>
      </c>
      <c r="F181" s="1">
        <v>13</v>
      </c>
      <c r="G181" s="1">
        <v>17</v>
      </c>
      <c r="H181" s="1" t="s">
        <v>4</v>
      </c>
      <c r="I181" s="1" t="s">
        <v>23</v>
      </c>
      <c r="J181" s="1">
        <f>IFERROR(0.5*homeedge+VLOOKUP(H181,lookup,2,FALSE)+VLOOKUP(I181,lookup,3,FALSE)+mean,"")</f>
        <v>21.103151943227164</v>
      </c>
      <c r="K181" s="1">
        <f>IFERROR(-0.5*homeedge+VLOOKUP(H181,lookup,3,FALSE)+VLOOKUP(I181,lookup,2,FALSE)+mean,"")</f>
        <v>29.529037880051732</v>
      </c>
      <c r="L181" s="1">
        <f t="shared" si="5"/>
        <v>222.63786161479737</v>
      </c>
    </row>
    <row r="182" spans="4:12" x14ac:dyDescent="0.25">
      <c r="D182" s="2"/>
      <c r="E182" s="1">
        <f t="shared" si="6"/>
        <v>164</v>
      </c>
      <c r="F182" s="1">
        <v>34</v>
      </c>
      <c r="G182" s="1">
        <v>31</v>
      </c>
      <c r="H182" s="1" t="s">
        <v>37</v>
      </c>
      <c r="I182" s="1" t="s">
        <v>15</v>
      </c>
      <c r="J182" s="1">
        <f>IFERROR(0.5*homeedge+VLOOKUP(H182,lookup,2,FALSE)+VLOOKUP(I182,lookup,3,FALSE)+mean,"")</f>
        <v>32.205172580736587</v>
      </c>
      <c r="K182" s="1">
        <f>IFERROR(-0.5*homeedge+VLOOKUP(H182,lookup,3,FALSE)+VLOOKUP(I182,lookup,2,FALSE)+mean,"")</f>
        <v>34.58087474212558</v>
      </c>
      <c r="L182" s="1">
        <f t="shared" si="5"/>
        <v>16.044069383732705</v>
      </c>
    </row>
    <row r="183" spans="4:12" x14ac:dyDescent="0.25">
      <c r="D183" s="2"/>
      <c r="E183" s="1">
        <f t="shared" si="6"/>
        <v>165</v>
      </c>
      <c r="F183" s="1">
        <v>11</v>
      </c>
      <c r="G183" s="1">
        <v>27</v>
      </c>
      <c r="H183" s="1" t="s">
        <v>19</v>
      </c>
      <c r="I183" s="1" t="s">
        <v>32</v>
      </c>
      <c r="J183" s="1">
        <f>IFERROR(0.5*homeedge+VLOOKUP(H183,lookup,2,FALSE)+VLOOKUP(I183,lookup,3,FALSE)+mean,"")</f>
        <v>21.146632386600892</v>
      </c>
      <c r="K183" s="1">
        <f>IFERROR(-0.5*homeedge+VLOOKUP(H183,lookup,3,FALSE)+VLOOKUP(I183,lookup,2,FALSE)+mean,"")</f>
        <v>23.777988665612227</v>
      </c>
      <c r="L183" s="1">
        <f t="shared" si="5"/>
        <v>113.3355058277414</v>
      </c>
    </row>
    <row r="184" spans="4:12" x14ac:dyDescent="0.25">
      <c r="D184" s="2"/>
      <c r="E184" s="1">
        <f t="shared" si="6"/>
        <v>166</v>
      </c>
      <c r="F184" s="1">
        <v>16</v>
      </c>
      <c r="G184" s="1">
        <v>20</v>
      </c>
      <c r="H184" s="1" t="s">
        <v>22</v>
      </c>
      <c r="I184" s="1" t="s">
        <v>8</v>
      </c>
      <c r="J184" s="1">
        <f>IFERROR(0.5*homeedge+VLOOKUP(H184,lookup,2,FALSE)+VLOOKUP(I184,lookup,3,FALSE)+mean,"")</f>
        <v>13.448190047386438</v>
      </c>
      <c r="K184" s="1">
        <f>IFERROR(-0.5*homeedge+VLOOKUP(H184,lookup,3,FALSE)+VLOOKUP(I184,lookup,2,FALSE)+mean,"")</f>
        <v>20.384858612400869</v>
      </c>
      <c r="L184" s="1">
        <f t="shared" si="5"/>
        <v>6.6598501857967509</v>
      </c>
    </row>
    <row r="185" spans="4:12" x14ac:dyDescent="0.25">
      <c r="D185" s="2"/>
      <c r="E185" s="1">
        <f t="shared" si="6"/>
        <v>167</v>
      </c>
      <c r="F185" s="1">
        <v>21</v>
      </c>
      <c r="G185" s="1">
        <v>24</v>
      </c>
      <c r="H185" s="1" t="s">
        <v>24</v>
      </c>
      <c r="I185" s="1" t="s">
        <v>31</v>
      </c>
      <c r="J185" s="1">
        <f>IFERROR(0.5*homeedge+VLOOKUP(H185,lookup,2,FALSE)+VLOOKUP(I185,lookup,3,FALSE)+mean,"")</f>
        <v>23.551795495107939</v>
      </c>
      <c r="K185" s="1">
        <f>IFERROR(-0.5*homeedge+VLOOKUP(H185,lookup,3,FALSE)+VLOOKUP(I185,lookup,2,FALSE)+mean,"")</f>
        <v>19.415151000514847</v>
      </c>
      <c r="L185" s="1">
        <f t="shared" si="5"/>
        <v>27.532500596933183</v>
      </c>
    </row>
    <row r="186" spans="4:12" x14ac:dyDescent="0.25">
      <c r="D186" s="2"/>
      <c r="E186" s="1">
        <f t="shared" si="6"/>
        <v>168</v>
      </c>
      <c r="F186" s="1">
        <v>38</v>
      </c>
      <c r="G186" s="1">
        <v>41</v>
      </c>
      <c r="H186" s="1" t="s">
        <v>21</v>
      </c>
      <c r="I186" s="1" t="s">
        <v>40</v>
      </c>
      <c r="J186" s="1">
        <f>IFERROR(0.5*homeedge+VLOOKUP(H186,lookup,2,FALSE)+VLOOKUP(I186,lookup,3,FALSE)+mean,"")</f>
        <v>24.552106293335221</v>
      </c>
      <c r="K186" s="1">
        <f>IFERROR(-0.5*homeedge+VLOOKUP(H186,lookup,3,FALSE)+VLOOKUP(I186,lookup,2,FALSE)+mean,"")</f>
        <v>18.025274702160626</v>
      </c>
      <c r="L186" s="1">
        <f t="shared" si="5"/>
        <v>708.68384765693474</v>
      </c>
    </row>
    <row r="187" spans="4:12" x14ac:dyDescent="0.25">
      <c r="D187" s="2"/>
      <c r="E187" s="1">
        <f t="shared" si="6"/>
        <v>169</v>
      </c>
      <c r="F187" s="1">
        <v>42</v>
      </c>
      <c r="G187" s="1">
        <v>21</v>
      </c>
      <c r="H187" s="1" t="s">
        <v>35</v>
      </c>
      <c r="I187" s="1" t="s">
        <v>14</v>
      </c>
      <c r="J187" s="1">
        <f>IFERROR(0.5*homeedge+VLOOKUP(H187,lookup,2,FALSE)+VLOOKUP(I187,lookup,3,FALSE)+mean,"")</f>
        <v>32.477604268493309</v>
      </c>
      <c r="K187" s="1">
        <f>IFERROR(-0.5*homeedge+VLOOKUP(H187,lookup,3,FALSE)+VLOOKUP(I187,lookup,2,FALSE)+mean,"")</f>
        <v>23.019064358684545</v>
      </c>
      <c r="L187" s="1">
        <f t="shared" si="5"/>
        <v>94.752641351927082</v>
      </c>
    </row>
    <row r="188" spans="4:12" x14ac:dyDescent="0.25">
      <c r="D188" s="2"/>
      <c r="E188" s="1">
        <f t="shared" si="6"/>
        <v>170</v>
      </c>
      <c r="F188" s="1">
        <v>19</v>
      </c>
      <c r="G188" s="1">
        <v>3</v>
      </c>
      <c r="H188" s="1" t="s">
        <v>5</v>
      </c>
      <c r="I188" s="1" t="s">
        <v>30</v>
      </c>
      <c r="J188" s="1">
        <f>IFERROR(0.5*homeedge+VLOOKUP(H188,lookup,2,FALSE)+VLOOKUP(I188,lookup,3,FALSE)+mean,"")</f>
        <v>21.343144276055419</v>
      </c>
      <c r="K188" s="1">
        <f>IFERROR(-0.5*homeedge+VLOOKUP(H188,lookup,3,FALSE)+VLOOKUP(I188,lookup,2,FALSE)+mean,"")</f>
        <v>15.686685817123486</v>
      </c>
      <c r="L188" s="1">
        <f t="shared" si="5"/>
        <v>166.44232212081349</v>
      </c>
    </row>
    <row r="189" spans="4:12" x14ac:dyDescent="0.25">
      <c r="D189" s="2"/>
      <c r="E189" s="1">
        <f t="shared" si="6"/>
        <v>171</v>
      </c>
      <c r="F189" s="1">
        <v>21</v>
      </c>
      <c r="G189" s="1">
        <v>24</v>
      </c>
      <c r="H189" s="1" t="s">
        <v>18</v>
      </c>
      <c r="I189" s="1" t="s">
        <v>17</v>
      </c>
      <c r="J189" s="1">
        <f>IFERROR(0.5*homeedge+VLOOKUP(H189,lookup,2,FALSE)+VLOOKUP(I189,lookup,3,FALSE)+mean,"")</f>
        <v>22.077144803258264</v>
      </c>
      <c r="K189" s="1">
        <f>IFERROR(-0.5*homeedge+VLOOKUP(H189,lookup,3,FALSE)+VLOOKUP(I189,lookup,2,FALSE)+mean,"")</f>
        <v>23.679609720176796</v>
      </c>
      <c r="L189" s="1">
        <f t="shared" si="5"/>
        <v>1.2628908585914755</v>
      </c>
    </row>
    <row r="190" spans="4:12" x14ac:dyDescent="0.25">
      <c r="D190" s="2"/>
      <c r="E190" s="1">
        <f t="shared" si="6"/>
        <v>172</v>
      </c>
      <c r="F190" s="1">
        <v>6</v>
      </c>
      <c r="G190" s="1">
        <v>13</v>
      </c>
      <c r="H190" s="1" t="s">
        <v>29</v>
      </c>
      <c r="I190" s="1" t="s">
        <v>20</v>
      </c>
      <c r="J190" s="1">
        <f>IFERROR(0.5*homeedge+VLOOKUP(H190,lookup,2,FALSE)+VLOOKUP(I190,lookup,3,FALSE)+mean,"")</f>
        <v>23.987138798539579</v>
      </c>
      <c r="K190" s="1">
        <f>IFERROR(-0.5*homeedge+VLOOKUP(H190,lookup,3,FALSE)+VLOOKUP(I190,lookup,2,FALSE)+mean,"")</f>
        <v>17.36744069899887</v>
      </c>
      <c r="L190" s="1">
        <f t="shared" si="5"/>
        <v>342.61170041719959</v>
      </c>
    </row>
    <row r="191" spans="4:12" x14ac:dyDescent="0.25">
      <c r="D191" s="2"/>
      <c r="E191" s="1">
        <f t="shared" si="6"/>
        <v>173</v>
      </c>
      <c r="F191" s="1">
        <v>40</v>
      </c>
      <c r="G191" s="1">
        <v>11</v>
      </c>
      <c r="H191" s="1" t="s">
        <v>3</v>
      </c>
      <c r="I191" s="1" t="s">
        <v>27</v>
      </c>
      <c r="J191" s="1">
        <f>IFERROR(0.5*homeedge+VLOOKUP(H191,lookup,2,FALSE)+VLOOKUP(I191,lookup,3,FALSE)+mean,"")</f>
        <v>25.36638164497321</v>
      </c>
      <c r="K191" s="1">
        <f>IFERROR(-0.5*homeedge+VLOOKUP(H191,lookup,3,FALSE)+VLOOKUP(I191,lookup,2,FALSE)+mean,"")</f>
        <v>19.850801775656628</v>
      </c>
      <c r="L191" s="1">
        <f t="shared" si="5"/>
        <v>292.4794782325435</v>
      </c>
    </row>
    <row r="192" spans="4:12" x14ac:dyDescent="0.25">
      <c r="D192" s="2"/>
      <c r="E192" s="1">
        <f t="shared" si="6"/>
        <v>174</v>
      </c>
      <c r="F192" s="1">
        <v>26</v>
      </c>
      <c r="G192" s="1">
        <v>26</v>
      </c>
      <c r="H192" s="1" t="s">
        <v>26</v>
      </c>
      <c r="I192" s="1" t="s">
        <v>34</v>
      </c>
      <c r="J192" s="1">
        <f>IFERROR(0.5*homeedge+VLOOKUP(H192,lookup,2,FALSE)+VLOOKUP(I192,lookup,3,FALSE)+mean,"")</f>
        <v>32.344331667135279</v>
      </c>
      <c r="K192" s="1">
        <f>IFERROR(-0.5*homeedge+VLOOKUP(H192,lookup,3,FALSE)+VLOOKUP(I192,lookup,2,FALSE)+mean,"")</f>
        <v>25.731187389780722</v>
      </c>
      <c r="L192" s="1">
        <f t="shared" si="5"/>
        <v>40.322804522028413</v>
      </c>
    </row>
    <row r="193" spans="4:12" x14ac:dyDescent="0.25">
      <c r="D193" s="2"/>
      <c r="E193" s="1">
        <f t="shared" si="6"/>
        <v>175</v>
      </c>
      <c r="F193" s="1">
        <v>19</v>
      </c>
      <c r="G193" s="1">
        <v>23</v>
      </c>
      <c r="H193" s="1" t="s">
        <v>28</v>
      </c>
      <c r="I193" s="1" t="s">
        <v>33</v>
      </c>
      <c r="J193" s="1">
        <f>IFERROR(0.5*homeedge+VLOOKUP(H193,lookup,2,FALSE)+VLOOKUP(I193,lookup,3,FALSE)+mean,"")</f>
        <v>21.76420954739487</v>
      </c>
      <c r="K193" s="1">
        <f>IFERROR(-0.5*homeedge+VLOOKUP(H193,lookup,3,FALSE)+VLOOKUP(I193,lookup,2,FALSE)+mean,"")</f>
        <v>25.87188384290727</v>
      </c>
      <c r="L193" s="1">
        <f t="shared" si="5"/>
        <v>15.88857122906078</v>
      </c>
    </row>
    <row r="194" spans="4:12" x14ac:dyDescent="0.25">
      <c r="D194" s="2"/>
      <c r="E194" s="1">
        <f t="shared" si="6"/>
        <v>176</v>
      </c>
      <c r="F194" s="1">
        <v>6</v>
      </c>
      <c r="G194" s="1">
        <v>27</v>
      </c>
      <c r="H194" s="1" t="s">
        <v>38</v>
      </c>
      <c r="I194" s="1" t="s">
        <v>36</v>
      </c>
      <c r="J194" s="1">
        <f>IFERROR(0.5*homeedge+VLOOKUP(H194,lookup,2,FALSE)+VLOOKUP(I194,lookup,3,FALSE)+mean,"")</f>
        <v>14.459745577108219</v>
      </c>
      <c r="K194" s="1">
        <f>IFERROR(-0.5*homeedge+VLOOKUP(H194,lookup,3,FALSE)+VLOOKUP(I194,lookup,2,FALSE)+mean,"")</f>
        <v>30.768805983623118</v>
      </c>
      <c r="L194" s="1">
        <f t="shared" si="5"/>
        <v>85.771193771595492</v>
      </c>
    </row>
    <row r="195" spans="4:12" x14ac:dyDescent="0.25">
      <c r="D195" s="2"/>
      <c r="E195" s="1">
        <f t="shared" si="6"/>
        <v>177</v>
      </c>
      <c r="F195" s="1" t="s">
        <v>41</v>
      </c>
      <c r="G195" s="1" t="s">
        <v>42</v>
      </c>
      <c r="H195" s="1" t="s">
        <v>43</v>
      </c>
      <c r="I195" s="1" t="s">
        <v>44</v>
      </c>
      <c r="J195" s="1" t="str">
        <f>IFERROR(0.5*homeedge+VLOOKUP(H195,lookup,2,FALSE)+VLOOKUP(I195,lookup,3,FALSE)+mean,"")</f>
        <v/>
      </c>
      <c r="K195" s="1" t="str">
        <f>IFERROR(-0.5*homeedge+VLOOKUP(H195,lookup,3,FALSE)+VLOOKUP(I195,lookup,2,FALSE)+mean,"")</f>
        <v/>
      </c>
      <c r="L195" s="1">
        <f t="shared" si="5"/>
        <v>0</v>
      </c>
    </row>
    <row r="196" spans="4:12" x14ac:dyDescent="0.25">
      <c r="D196" s="2"/>
      <c r="E196" s="1">
        <f t="shared" si="6"/>
        <v>177</v>
      </c>
      <c r="F196" s="1">
        <v>40</v>
      </c>
      <c r="G196" s="1">
        <v>10</v>
      </c>
      <c r="H196" s="1" t="s">
        <v>24</v>
      </c>
      <c r="I196" s="1" t="s">
        <v>26</v>
      </c>
      <c r="J196" s="1">
        <f>IFERROR(0.5*homeedge+VLOOKUP(H196,lookup,2,FALSE)+VLOOKUP(I196,lookup,3,FALSE)+mean,"")</f>
        <v>27.444881494611757</v>
      </c>
      <c r="K196" s="1">
        <f>IFERROR(-0.5*homeedge+VLOOKUP(H196,lookup,3,FALSE)+VLOOKUP(I196,lookup,2,FALSE)+mean,"")</f>
        <v>22.872894065921908</v>
      </c>
      <c r="L196" s="1">
        <f t="shared" si="5"/>
        <v>323.34240231678984</v>
      </c>
    </row>
    <row r="197" spans="4:12" x14ac:dyDescent="0.25">
      <c r="D197" s="2"/>
      <c r="E197" s="1">
        <f t="shared" si="6"/>
        <v>178</v>
      </c>
      <c r="F197" s="1">
        <v>31</v>
      </c>
      <c r="G197" s="1">
        <v>24</v>
      </c>
      <c r="H197" s="1" t="s">
        <v>17</v>
      </c>
      <c r="I197" s="1" t="s">
        <v>28</v>
      </c>
      <c r="J197" s="1">
        <f>IFERROR(0.5*homeedge+VLOOKUP(H197,lookup,2,FALSE)+VLOOKUP(I197,lookup,3,FALSE)+mean,"")</f>
        <v>31.827791165061097</v>
      </c>
      <c r="K197" s="1">
        <f>IFERROR(-0.5*homeedge+VLOOKUP(H197,lookup,3,FALSE)+VLOOKUP(I197,lookup,2,FALSE)+mean,"")</f>
        <v>21.427009760913645</v>
      </c>
      <c r="L197" s="1">
        <f t="shared" si="5"/>
        <v>7.3055169833868661</v>
      </c>
    </row>
    <row r="198" spans="4:12" x14ac:dyDescent="0.25">
      <c r="D198" s="2"/>
      <c r="E198" s="1">
        <f t="shared" si="6"/>
        <v>179</v>
      </c>
      <c r="F198" s="1">
        <v>22</v>
      </c>
      <c r="G198" s="1">
        <v>20</v>
      </c>
      <c r="H198" s="1" t="s">
        <v>5</v>
      </c>
      <c r="I198" s="1" t="s">
        <v>32</v>
      </c>
      <c r="J198" s="1">
        <f>IFERROR(0.5*homeedge+VLOOKUP(H198,lookup,2,FALSE)+VLOOKUP(I198,lookup,3,FALSE)+mean,"")</f>
        <v>21.005536250565886</v>
      </c>
      <c r="K198" s="1">
        <f>IFERROR(-0.5*homeedge+VLOOKUP(H198,lookup,3,FALSE)+VLOOKUP(I198,lookup,2,FALSE)+mean,"")</f>
        <v>19.481013220234161</v>
      </c>
      <c r="L198" s="1">
        <f t="shared" si="5"/>
        <v>1.2583054265102731</v>
      </c>
    </row>
    <row r="199" spans="4:12" x14ac:dyDescent="0.25">
      <c r="D199" s="2"/>
      <c r="E199" s="1">
        <f t="shared" si="6"/>
        <v>180</v>
      </c>
      <c r="F199" s="1">
        <v>10</v>
      </c>
      <c r="G199" s="1">
        <v>17</v>
      </c>
      <c r="H199" s="1" t="s">
        <v>40</v>
      </c>
      <c r="I199" s="1" t="s">
        <v>16</v>
      </c>
      <c r="J199" s="1">
        <f>IFERROR(0.5*homeedge+VLOOKUP(H199,lookup,2,FALSE)+VLOOKUP(I199,lookup,3,FALSE)+mean,"")</f>
        <v>22.43717932635899</v>
      </c>
      <c r="K199" s="1">
        <f>IFERROR(-0.5*homeedge+VLOOKUP(H199,lookup,3,FALSE)+VLOOKUP(I199,lookup,2,FALSE)+mean,"")</f>
        <v>22.024528492723007</v>
      </c>
      <c r="L199" s="1">
        <f t="shared" si="5"/>
        <v>179.92931617019678</v>
      </c>
    </row>
    <row r="200" spans="4:12" x14ac:dyDescent="0.25">
      <c r="D200" s="2"/>
      <c r="E200" s="1">
        <f t="shared" si="6"/>
        <v>181</v>
      </c>
      <c r="F200" s="1">
        <v>23</v>
      </c>
      <c r="G200" s="1">
        <v>13</v>
      </c>
      <c r="H200" s="1" t="s">
        <v>36</v>
      </c>
      <c r="I200" s="1" t="s">
        <v>35</v>
      </c>
      <c r="J200" s="1">
        <f>IFERROR(0.5*homeedge+VLOOKUP(H200,lookup,2,FALSE)+VLOOKUP(I200,lookup,3,FALSE)+mean,"")</f>
        <v>26.681545974048099</v>
      </c>
      <c r="K200" s="1">
        <f>IFERROR(-0.5*homeedge+VLOOKUP(H200,lookup,3,FALSE)+VLOOKUP(I200,lookup,2,FALSE)+mean,"")</f>
        <v>15.663792315609815</v>
      </c>
      <c r="L200" s="1">
        <f t="shared" si="5"/>
        <v>20.649570259731664</v>
      </c>
    </row>
    <row r="201" spans="4:12" x14ac:dyDescent="0.25">
      <c r="D201" s="2"/>
      <c r="E201" s="1">
        <f t="shared" si="6"/>
        <v>182</v>
      </c>
      <c r="F201" s="1">
        <v>28</v>
      </c>
      <c r="G201" s="1">
        <v>32</v>
      </c>
      <c r="H201" s="1" t="s">
        <v>19</v>
      </c>
      <c r="I201" s="1" t="s">
        <v>20</v>
      </c>
      <c r="J201" s="1">
        <f>IFERROR(0.5*homeedge+VLOOKUP(H201,lookup,2,FALSE)+VLOOKUP(I201,lookup,3,FALSE)+mean,"")</f>
        <v>24.140123183486633</v>
      </c>
      <c r="K201" s="1">
        <f>IFERROR(-0.5*homeedge+VLOOKUP(H201,lookup,3,FALSE)+VLOOKUP(I201,lookup,2,FALSE)+mean,"")</f>
        <v>17.626621510602313</v>
      </c>
      <c r="L201" s="1">
        <f t="shared" ref="L201:L264" si="7">IFERROR((F201-J201)^2+(G201-K201)^2,0)</f>
        <v>221.49265823813752</v>
      </c>
    </row>
    <row r="202" spans="4:12" x14ac:dyDescent="0.25">
      <c r="D202" s="2"/>
      <c r="E202" s="1">
        <f t="shared" ref="E202:E265" si="8">IF(COUNT(F201)=1,E201+1,E201)</f>
        <v>183</v>
      </c>
      <c r="F202" s="1">
        <v>28</v>
      </c>
      <c r="G202" s="1">
        <v>35</v>
      </c>
      <c r="H202" s="1" t="s">
        <v>21</v>
      </c>
      <c r="I202" s="1" t="s">
        <v>15</v>
      </c>
      <c r="J202" s="1">
        <f>IFERROR(0.5*homeedge+VLOOKUP(H202,lookup,2,FALSE)+VLOOKUP(I202,lookup,3,FALSE)+mean,"")</f>
        <v>29.430959638009398</v>
      </c>
      <c r="K202" s="1">
        <f>IFERROR(-0.5*homeedge+VLOOKUP(H202,lookup,3,FALSE)+VLOOKUP(I202,lookup,2,FALSE)+mean,"")</f>
        <v>31.617489570392316</v>
      </c>
      <c r="L202" s="1">
        <f t="shared" si="7"/>
        <v>13.489022292016749</v>
      </c>
    </row>
    <row r="203" spans="4:12" x14ac:dyDescent="0.25">
      <c r="D203" s="2"/>
      <c r="E203" s="1">
        <f t="shared" si="8"/>
        <v>184</v>
      </c>
      <c r="F203" s="1">
        <v>24</v>
      </c>
      <c r="G203" s="1">
        <v>21</v>
      </c>
      <c r="H203" s="1" t="s">
        <v>39</v>
      </c>
      <c r="I203" s="1" t="s">
        <v>3</v>
      </c>
      <c r="J203" s="1">
        <f>IFERROR(0.5*homeedge+VLOOKUP(H203,lookup,2,FALSE)+VLOOKUP(I203,lookup,3,FALSE)+mean,"")</f>
        <v>23.540459616080465</v>
      </c>
      <c r="K203" s="1">
        <f>IFERROR(-0.5*homeedge+VLOOKUP(H203,lookup,3,FALSE)+VLOOKUP(I203,lookup,2,FALSE)+mean,"")</f>
        <v>25.027389725587355</v>
      </c>
      <c r="L203" s="1">
        <f t="shared" si="7"/>
        <v>16.431045366219507</v>
      </c>
    </row>
    <row r="204" spans="4:12" x14ac:dyDescent="0.25">
      <c r="D204" s="2"/>
      <c r="E204" s="1">
        <f t="shared" si="8"/>
        <v>185</v>
      </c>
      <c r="F204" s="1">
        <v>17</v>
      </c>
      <c r="G204" s="1">
        <v>24</v>
      </c>
      <c r="H204" s="1" t="s">
        <v>38</v>
      </c>
      <c r="I204" s="1" t="s">
        <v>18</v>
      </c>
      <c r="J204" s="1">
        <f>IFERROR(0.5*homeedge+VLOOKUP(H204,lookup,2,FALSE)+VLOOKUP(I204,lookup,3,FALSE)+mean,"")</f>
        <v>20.217138819632058</v>
      </c>
      <c r="K204" s="1">
        <f>IFERROR(-0.5*homeedge+VLOOKUP(H204,lookup,3,FALSE)+VLOOKUP(I204,lookup,2,FALSE)+mean,"")</f>
        <v>20.994081736429216</v>
      </c>
      <c r="L204" s="1">
        <f t="shared" si="7"/>
        <v>19.385526792051955</v>
      </c>
    </row>
    <row r="205" spans="4:12" x14ac:dyDescent="0.25">
      <c r="D205" s="2"/>
      <c r="E205" s="1">
        <f t="shared" si="8"/>
        <v>186</v>
      </c>
      <c r="F205" s="1">
        <v>22</v>
      </c>
      <c r="G205" s="1">
        <v>14</v>
      </c>
      <c r="H205" s="1" t="s">
        <v>27</v>
      </c>
      <c r="I205" s="1" t="s">
        <v>33</v>
      </c>
      <c r="J205" s="1">
        <f>IFERROR(0.5*homeedge+VLOOKUP(H205,lookup,2,FALSE)+VLOOKUP(I205,lookup,3,FALSE)+mean,"")</f>
        <v>27.292253220912364</v>
      </c>
      <c r="K205" s="1">
        <f>IFERROR(-0.5*homeedge+VLOOKUP(H205,lookup,3,FALSE)+VLOOKUP(I205,lookup,2,FALSE)+mean,"")</f>
        <v>19.379339791722959</v>
      </c>
      <c r="L205" s="1">
        <f t="shared" si="7"/>
        <v>56.945240749071303</v>
      </c>
    </row>
    <row r="206" spans="4:12" x14ac:dyDescent="0.25">
      <c r="D206" s="2"/>
      <c r="E206" s="1">
        <f t="shared" si="8"/>
        <v>187</v>
      </c>
      <c r="F206" s="1">
        <v>3</v>
      </c>
      <c r="G206" s="1">
        <v>23</v>
      </c>
      <c r="H206" s="1" t="s">
        <v>30</v>
      </c>
      <c r="I206" s="1" t="s">
        <v>22</v>
      </c>
      <c r="J206" s="1">
        <f>IFERROR(0.5*homeedge+VLOOKUP(H206,lookup,2,FALSE)+VLOOKUP(I206,lookup,3,FALSE)+mean,"")</f>
        <v>18.167484139186062</v>
      </c>
      <c r="K206" s="1">
        <f>IFERROR(-0.5*homeedge+VLOOKUP(H206,lookup,3,FALSE)+VLOOKUP(I206,lookup,2,FALSE)+mean,"")</f>
        <v>20.308956444542456</v>
      </c>
      <c r="L206" s="1">
        <f t="shared" si="7"/>
        <v>237.29429052983033</v>
      </c>
    </row>
    <row r="207" spans="4:12" x14ac:dyDescent="0.25">
      <c r="D207" s="2"/>
      <c r="E207" s="1">
        <f t="shared" si="8"/>
        <v>188</v>
      </c>
      <c r="F207" s="1">
        <v>31</v>
      </c>
      <c r="G207" s="1">
        <v>34</v>
      </c>
      <c r="H207" s="1" t="s">
        <v>7</v>
      </c>
      <c r="I207" s="1" t="s">
        <v>4</v>
      </c>
      <c r="J207" s="1">
        <f>IFERROR(0.5*homeedge+VLOOKUP(H207,lookup,2,FALSE)+VLOOKUP(I207,lookup,3,FALSE)+mean,"")</f>
        <v>27.594730346088813</v>
      </c>
      <c r="K207" s="1">
        <f>IFERROR(-0.5*homeedge+VLOOKUP(H207,lookup,3,FALSE)+VLOOKUP(I207,lookup,2,FALSE)+mean,"")</f>
        <v>24.93917489367551</v>
      </c>
      <c r="L207" s="1">
        <f t="shared" si="7"/>
        <v>93.694413023248629</v>
      </c>
    </row>
    <row r="208" spans="4:12" x14ac:dyDescent="0.25">
      <c r="D208" s="2"/>
      <c r="E208" s="1">
        <f t="shared" si="8"/>
        <v>189</v>
      </c>
      <c r="F208" s="1">
        <v>23</v>
      </c>
      <c r="G208" s="1">
        <v>20</v>
      </c>
      <c r="H208" s="1" t="s">
        <v>34</v>
      </c>
      <c r="I208" s="1" t="s">
        <v>14</v>
      </c>
      <c r="J208" s="1">
        <f>IFERROR(0.5*homeedge+VLOOKUP(H208,lookup,2,FALSE)+VLOOKUP(I208,lookup,3,FALSE)+mean,"")</f>
        <v>32.298447451939282</v>
      </c>
      <c r="K208" s="1">
        <f>IFERROR(-0.5*homeedge+VLOOKUP(H208,lookup,3,FALSE)+VLOOKUP(I208,lookup,2,FALSE)+mean,"")</f>
        <v>31.679620300901036</v>
      </c>
      <c r="L208" s="1">
        <f t="shared" si="7"/>
        <v>222.8746553896957</v>
      </c>
    </row>
    <row r="209" spans="4:12" x14ac:dyDescent="0.25">
      <c r="D209" s="2"/>
      <c r="E209" s="1">
        <f t="shared" si="8"/>
        <v>190</v>
      </c>
      <c r="F209" s="1">
        <v>27</v>
      </c>
      <c r="G209" s="1">
        <v>6</v>
      </c>
      <c r="H209" s="1" t="s">
        <v>8</v>
      </c>
      <c r="I209" s="1" t="s">
        <v>31</v>
      </c>
      <c r="J209" s="1">
        <f>IFERROR(0.5*homeedge+VLOOKUP(H209,lookup,2,FALSE)+VLOOKUP(I209,lookup,3,FALSE)+mean,"")</f>
        <v>25.296133438253946</v>
      </c>
      <c r="K209" s="1">
        <f>IFERROR(-0.5*homeedge+VLOOKUP(H209,lookup,3,FALSE)+VLOOKUP(I209,lookup,2,FALSE)+mean,"")</f>
        <v>10.312747692948555</v>
      </c>
      <c r="L209" s="1">
        <f t="shared" si="7"/>
        <v>21.502953923269406</v>
      </c>
    </row>
    <row r="210" spans="4:12" x14ac:dyDescent="0.25">
      <c r="D210" s="2"/>
      <c r="E210" s="1">
        <f t="shared" si="8"/>
        <v>191</v>
      </c>
      <c r="F210" s="1">
        <v>31</v>
      </c>
      <c r="G210" s="1">
        <v>34</v>
      </c>
      <c r="H210" s="1" t="s">
        <v>29</v>
      </c>
      <c r="I210" s="1" t="s">
        <v>37</v>
      </c>
      <c r="J210" s="1">
        <f>IFERROR(0.5*homeedge+VLOOKUP(H210,lookup,2,FALSE)+VLOOKUP(I210,lookup,3,FALSE)+mean,"")</f>
        <v>18.60718745057299</v>
      </c>
      <c r="K210" s="1">
        <f>IFERROR(-0.5*homeedge+VLOOKUP(H210,lookup,3,FALSE)+VLOOKUP(I210,lookup,2,FALSE)+mean,"")</f>
        <v>28.974853828304898</v>
      </c>
      <c r="L210" s="1">
        <f t="shared" si="7"/>
        <v>178.83389693213752</v>
      </c>
    </row>
    <row r="211" spans="4:12" x14ac:dyDescent="0.25">
      <c r="D211" s="2"/>
      <c r="E211" s="1">
        <f t="shared" si="8"/>
        <v>192</v>
      </c>
      <c r="F211" s="1">
        <v>34</v>
      </c>
      <c r="G211" s="1">
        <v>7</v>
      </c>
      <c r="H211" s="1" t="s">
        <v>25</v>
      </c>
      <c r="I211" s="1" t="s">
        <v>23</v>
      </c>
      <c r="J211" s="1">
        <f>IFERROR(0.5*homeedge+VLOOKUP(H211,lookup,2,FALSE)+VLOOKUP(I211,lookup,3,FALSE)+mean,"")</f>
        <v>24.065217303934034</v>
      </c>
      <c r="K211" s="1">
        <f>IFERROR(-0.5*homeedge+VLOOKUP(H211,lookup,3,FALSE)+VLOOKUP(I211,lookup,2,FALSE)+mean,"")</f>
        <v>16.685155006831739</v>
      </c>
      <c r="L211" s="1">
        <f t="shared" si="7"/>
        <v>192.50213472440964</v>
      </c>
    </row>
    <row r="212" spans="4:12" x14ac:dyDescent="0.25">
      <c r="D212" s="2"/>
      <c r="E212" s="1">
        <f t="shared" si="8"/>
        <v>193</v>
      </c>
      <c r="F212" s="1" t="s">
        <v>41</v>
      </c>
      <c r="G212" s="1" t="s">
        <v>42</v>
      </c>
      <c r="H212" s="1" t="s">
        <v>43</v>
      </c>
      <c r="I212" s="1" t="s">
        <v>44</v>
      </c>
      <c r="J212" s="1" t="str">
        <f>IFERROR(0.5*homeedge+VLOOKUP(H212,lookup,2,FALSE)+VLOOKUP(I212,lookup,3,FALSE)+mean,"")</f>
        <v/>
      </c>
      <c r="K212" s="1" t="str">
        <f>IFERROR(-0.5*homeedge+VLOOKUP(H212,lookup,3,FALSE)+VLOOKUP(I212,lookup,2,FALSE)+mean,"")</f>
        <v/>
      </c>
      <c r="L212" s="1">
        <f t="shared" si="7"/>
        <v>0</v>
      </c>
    </row>
    <row r="213" spans="4:12" x14ac:dyDescent="0.25">
      <c r="D213" s="2"/>
      <c r="E213" s="1">
        <f t="shared" si="8"/>
        <v>193</v>
      </c>
      <c r="F213" s="1">
        <v>27</v>
      </c>
      <c r="G213" s="1">
        <v>20</v>
      </c>
      <c r="H213" s="1" t="s">
        <v>20</v>
      </c>
      <c r="I213" s="1" t="s">
        <v>29</v>
      </c>
      <c r="J213" s="1">
        <f>IFERROR(0.5*homeedge+VLOOKUP(H213,lookup,2,FALSE)+VLOOKUP(I213,lookup,3,FALSE)+mean,"")</f>
        <v>20.472907051923407</v>
      </c>
      <c r="K213" s="1">
        <f>IFERROR(-0.5*homeedge+VLOOKUP(H213,lookup,3,FALSE)+VLOOKUP(I213,lookup,2,FALSE)+mean,"")</f>
        <v>20.881672445615045</v>
      </c>
      <c r="L213" s="1">
        <f t="shared" si="7"/>
        <v>43.380288654188</v>
      </c>
    </row>
    <row r="214" spans="4:12" x14ac:dyDescent="0.25">
      <c r="D214" s="2"/>
      <c r="E214" s="1">
        <f t="shared" si="8"/>
        <v>194</v>
      </c>
      <c r="F214" s="1">
        <v>51</v>
      </c>
      <c r="G214" s="1">
        <v>28</v>
      </c>
      <c r="H214" s="1" t="s">
        <v>15</v>
      </c>
      <c r="I214" s="1" t="s">
        <v>33</v>
      </c>
      <c r="J214" s="1">
        <f>IFERROR(0.5*homeedge+VLOOKUP(H214,lookup,2,FALSE)+VLOOKUP(I214,lookup,3,FALSE)+mean,"")</f>
        <v>39.654052045139338</v>
      </c>
      <c r="K214" s="1">
        <f>IFERROR(-0.5*homeedge+VLOOKUP(H214,lookup,3,FALSE)+VLOOKUP(I214,lookup,2,FALSE)+mean,"")</f>
        <v>24.406747990859984</v>
      </c>
      <c r="L214" s="1">
        <f t="shared" si="7"/>
        <v>141.64199499559561</v>
      </c>
    </row>
    <row r="215" spans="4:12" x14ac:dyDescent="0.25">
      <c r="D215" s="2"/>
      <c r="E215" s="1">
        <f t="shared" si="8"/>
        <v>195</v>
      </c>
      <c r="F215" s="1">
        <v>42</v>
      </c>
      <c r="G215" s="1">
        <v>28</v>
      </c>
      <c r="H215" s="1" t="s">
        <v>16</v>
      </c>
      <c r="I215" s="1" t="s">
        <v>27</v>
      </c>
      <c r="J215" s="1">
        <f>IFERROR(0.5*homeedge+VLOOKUP(H215,lookup,2,FALSE)+VLOOKUP(I215,lookup,3,FALSE)+mean,"")</f>
        <v>24.981439991184693</v>
      </c>
      <c r="K215" s="1">
        <f>IFERROR(-0.5*homeedge+VLOOKUP(H215,lookup,3,FALSE)+VLOOKUP(I215,lookup,2,FALSE)+mean,"")</f>
        <v>20.562129017439169</v>
      </c>
      <c r="L215" s="1">
        <f t="shared" si="7"/>
        <v>344.95330952686805</v>
      </c>
    </row>
    <row r="216" spans="4:12" x14ac:dyDescent="0.25">
      <c r="D216" s="2"/>
      <c r="E216" s="1">
        <f t="shared" si="8"/>
        <v>196</v>
      </c>
      <c r="F216" s="1">
        <v>27</v>
      </c>
      <c r="G216" s="1">
        <v>26</v>
      </c>
      <c r="H216" s="1" t="s">
        <v>37</v>
      </c>
      <c r="I216" s="1" t="s">
        <v>19</v>
      </c>
      <c r="J216" s="1">
        <f>IFERROR(0.5*homeedge+VLOOKUP(H216,lookup,2,FALSE)+VLOOKUP(I216,lookup,3,FALSE)+mean,"")</f>
        <v>32.339500992832875</v>
      </c>
      <c r="K216" s="1">
        <f>IFERROR(-0.5*homeedge+VLOOKUP(H216,lookup,3,FALSE)+VLOOKUP(I216,lookup,2,FALSE)+mean,"")</f>
        <v>15.65470548259551</v>
      </c>
      <c r="L216" s="1">
        <f t="shared" si="7"/>
        <v>135.53538950430266</v>
      </c>
    </row>
    <row r="217" spans="4:12" x14ac:dyDescent="0.25">
      <c r="D217" s="2"/>
      <c r="E217" s="1">
        <f t="shared" si="8"/>
        <v>197</v>
      </c>
      <c r="F217" s="1">
        <v>31</v>
      </c>
      <c r="G217" s="1">
        <v>13</v>
      </c>
      <c r="H217" s="1" t="s">
        <v>23</v>
      </c>
      <c r="I217" s="1" t="s">
        <v>8</v>
      </c>
      <c r="J217" s="1">
        <f>IFERROR(0.5*homeedge+VLOOKUP(H217,lookup,2,FALSE)+VLOOKUP(I217,lookup,3,FALSE)+mean,"")</f>
        <v>20.104293802926943</v>
      </c>
      <c r="K217" s="1">
        <f>IFERROR(-0.5*homeedge+VLOOKUP(H217,lookup,3,FALSE)+VLOOKUP(I217,lookup,2,FALSE)+mean,"")</f>
        <v>17.432582634373311</v>
      </c>
      <c r="L217" s="1">
        <f t="shared" si="7"/>
        <v>138.36420234348407</v>
      </c>
    </row>
    <row r="218" spans="4:12" x14ac:dyDescent="0.25">
      <c r="D218" s="2"/>
      <c r="E218" s="1">
        <f t="shared" si="8"/>
        <v>198</v>
      </c>
      <c r="F218" s="1">
        <v>28</v>
      </c>
      <c r="G218" s="1">
        <v>34</v>
      </c>
      <c r="H218" s="1" t="s">
        <v>32</v>
      </c>
      <c r="I218" s="1" t="s">
        <v>22</v>
      </c>
      <c r="J218" s="1">
        <f>IFERROR(0.5*homeedge+VLOOKUP(H218,lookup,2,FALSE)+VLOOKUP(I218,lookup,3,FALSE)+mean,"")</f>
        <v>21.961811542296736</v>
      </c>
      <c r="K218" s="1">
        <f>IFERROR(-0.5*homeedge+VLOOKUP(H218,lookup,3,FALSE)+VLOOKUP(I218,lookup,2,FALSE)+mean,"")</f>
        <v>19.971348419052919</v>
      </c>
      <c r="L218" s="1">
        <f t="shared" si="7"/>
        <v>233.26278503034996</v>
      </c>
    </row>
    <row r="219" spans="4:12" x14ac:dyDescent="0.25">
      <c r="D219" s="2"/>
      <c r="E219" s="1">
        <f t="shared" si="8"/>
        <v>199</v>
      </c>
      <c r="F219" s="1">
        <v>34</v>
      </c>
      <c r="G219" s="1">
        <v>20</v>
      </c>
      <c r="H219" s="1" t="s">
        <v>39</v>
      </c>
      <c r="I219" s="1" t="s">
        <v>24</v>
      </c>
      <c r="J219" s="1">
        <f>IFERROR(0.5*homeedge+VLOOKUP(H219,lookup,2,FALSE)+VLOOKUP(I219,lookup,3,FALSE)+mean,"")</f>
        <v>27.768972892378564</v>
      </c>
      <c r="K219" s="1">
        <f>IFERROR(-0.5*homeedge+VLOOKUP(H219,lookup,3,FALSE)+VLOOKUP(I219,lookup,2,FALSE)+mean,"")</f>
        <v>21.166901967800264</v>
      </c>
      <c r="L219" s="1">
        <f t="shared" si="7"/>
        <v>40.187359018369293</v>
      </c>
    </row>
    <row r="220" spans="4:12" x14ac:dyDescent="0.25">
      <c r="D220" s="2"/>
      <c r="E220" s="1">
        <f t="shared" si="8"/>
        <v>200</v>
      </c>
      <c r="F220" s="1">
        <v>30</v>
      </c>
      <c r="G220" s="1">
        <v>10</v>
      </c>
      <c r="H220" s="1" t="s">
        <v>3</v>
      </c>
      <c r="I220" s="1" t="s">
        <v>35</v>
      </c>
      <c r="J220" s="1">
        <f>IFERROR(0.5*homeedge+VLOOKUP(H220,lookup,2,FALSE)+VLOOKUP(I220,lookup,3,FALSE)+mean,"")</f>
        <v>25.856457836892666</v>
      </c>
      <c r="K220" s="1">
        <f>IFERROR(-0.5*homeedge+VLOOKUP(H220,lookup,3,FALSE)+VLOOKUP(I220,lookup,2,FALSE)+mean,"")</f>
        <v>18.527504208458122</v>
      </c>
      <c r="L220" s="1">
        <f t="shared" si="7"/>
        <v>89.887269682719193</v>
      </c>
    </row>
    <row r="221" spans="4:12" x14ac:dyDescent="0.25">
      <c r="D221" s="2"/>
      <c r="E221" s="1">
        <f t="shared" si="8"/>
        <v>201</v>
      </c>
      <c r="F221" s="1">
        <v>37</v>
      </c>
      <c r="G221" s="1">
        <v>14</v>
      </c>
      <c r="H221" s="1" t="s">
        <v>40</v>
      </c>
      <c r="I221" s="1" t="s">
        <v>18</v>
      </c>
      <c r="J221" s="1">
        <f>IFERROR(0.5*homeedge+VLOOKUP(H221,lookup,2,FALSE)+VLOOKUP(I221,lookup,3,FALSE)+mean,"")</f>
        <v>24.619533434251981</v>
      </c>
      <c r="K221" s="1">
        <f>IFERROR(-0.5*homeedge+VLOOKUP(H221,lookup,3,FALSE)+VLOOKUP(I221,lookup,2,FALSE)+mean,"")</f>
        <v>13.459834036473055</v>
      </c>
      <c r="L221" s="1">
        <f t="shared" si="7"/>
        <v>153.56773165375756</v>
      </c>
    </row>
    <row r="222" spans="4:12" x14ac:dyDescent="0.25">
      <c r="D222" s="2"/>
      <c r="E222" s="1">
        <f t="shared" si="8"/>
        <v>202</v>
      </c>
      <c r="F222" s="1">
        <v>37</v>
      </c>
      <c r="G222" s="1">
        <v>27</v>
      </c>
      <c r="H222" s="1" t="s">
        <v>30</v>
      </c>
      <c r="I222" s="1" t="s">
        <v>28</v>
      </c>
      <c r="J222" s="1">
        <f>IFERROR(0.5*homeedge+VLOOKUP(H222,lookup,2,FALSE)+VLOOKUP(I222,lookup,3,FALSE)+mean,"")</f>
        <v>24.419935055377088</v>
      </c>
      <c r="K222" s="1">
        <f>IFERROR(-0.5*homeedge+VLOOKUP(H222,lookup,3,FALSE)+VLOOKUP(I222,lookup,2,FALSE)+mean,"")</f>
        <v>19.415100820951487</v>
      </c>
      <c r="L222" s="1">
        <f t="shared" si="7"/>
        <v>215.78872956726107</v>
      </c>
    </row>
    <row r="223" spans="4:12" x14ac:dyDescent="0.25">
      <c r="D223" s="2"/>
      <c r="E223" s="1">
        <f t="shared" si="8"/>
        <v>203</v>
      </c>
      <c r="F223" s="1">
        <v>22</v>
      </c>
      <c r="G223" s="1">
        <v>21</v>
      </c>
      <c r="H223" s="1" t="s">
        <v>26</v>
      </c>
      <c r="I223" s="1" t="s">
        <v>4</v>
      </c>
      <c r="J223" s="1">
        <f>IFERROR(0.5*homeedge+VLOOKUP(H223,lookup,2,FALSE)+VLOOKUP(I223,lookup,3,FALSE)+mean,"")</f>
        <v>29.406167541329474</v>
      </c>
      <c r="K223" s="1">
        <f>IFERROR(-0.5*homeedge+VLOOKUP(H223,lookup,3,FALSE)+VLOOKUP(I223,lookup,2,FALSE)+mean,"")</f>
        <v>26.648856040762546</v>
      </c>
      <c r="L223" s="1">
        <f t="shared" si="7"/>
        <v>86.760892219501756</v>
      </c>
    </row>
    <row r="224" spans="4:12" x14ac:dyDescent="0.25">
      <c r="D224" s="2"/>
      <c r="E224" s="1">
        <f t="shared" si="8"/>
        <v>204</v>
      </c>
      <c r="F224" s="1">
        <v>10</v>
      </c>
      <c r="G224" s="1">
        <v>45</v>
      </c>
      <c r="H224" s="1" t="s">
        <v>38</v>
      </c>
      <c r="I224" s="1" t="s">
        <v>21</v>
      </c>
      <c r="J224" s="1">
        <f>IFERROR(0.5*homeedge+VLOOKUP(H224,lookup,2,FALSE)+VLOOKUP(I224,lookup,3,FALSE)+mean,"")</f>
        <v>16.728346440465238</v>
      </c>
      <c r="K224" s="1">
        <f>IFERROR(-0.5*homeedge+VLOOKUP(H224,lookup,3,FALSE)+VLOOKUP(I224,lookup,2,FALSE)+mean,"")</f>
        <v>28.980887640366849</v>
      </c>
      <c r="L224" s="1">
        <f t="shared" si="7"/>
        <v>301.88260661347283</v>
      </c>
    </row>
    <row r="225" spans="4:12" x14ac:dyDescent="0.25">
      <c r="D225" s="2"/>
      <c r="E225" s="1">
        <f t="shared" si="8"/>
        <v>205</v>
      </c>
      <c r="F225" s="1">
        <v>29</v>
      </c>
      <c r="G225" s="1">
        <v>26</v>
      </c>
      <c r="H225" s="1" t="s">
        <v>5</v>
      </c>
      <c r="I225" s="1" t="s">
        <v>34</v>
      </c>
      <c r="J225" s="1">
        <f>IFERROR(0.5*homeedge+VLOOKUP(H225,lookup,2,FALSE)+VLOOKUP(I225,lookup,3,FALSE)+mean,"")</f>
        <v>26.84528608183</v>
      </c>
      <c r="K225" s="1">
        <f>IFERROR(-0.5*homeedge+VLOOKUP(H225,lookup,3,FALSE)+VLOOKUP(I225,lookup,2,FALSE)+mean,"")</f>
        <v>20.656960948210322</v>
      </c>
      <c r="L225" s="1">
        <f t="shared" si="7"/>
        <v>33.190858378105048</v>
      </c>
    </row>
    <row r="226" spans="4:12" x14ac:dyDescent="0.25">
      <c r="D226" s="2"/>
      <c r="E226" s="1">
        <f t="shared" si="8"/>
        <v>206</v>
      </c>
      <c r="F226" s="1">
        <v>27</v>
      </c>
      <c r="G226" s="1">
        <v>6</v>
      </c>
      <c r="H226" s="1" t="s">
        <v>31</v>
      </c>
      <c r="I226" s="1" t="s">
        <v>7</v>
      </c>
      <c r="J226" s="1">
        <f>IFERROR(0.5*homeedge+VLOOKUP(H226,lookup,2,FALSE)+VLOOKUP(I226,lookup,3,FALSE)+mean,"")</f>
        <v>23.96526292793088</v>
      </c>
      <c r="K226" s="1">
        <f>IFERROR(-0.5*homeedge+VLOOKUP(H226,lookup,3,FALSE)+VLOOKUP(I226,lookup,2,FALSE)+mean,"")</f>
        <v>20.322697592755965</v>
      </c>
      <c r="L226" s="1">
        <f t="shared" si="7"/>
        <v>214.34929543012817</v>
      </c>
    </row>
    <row r="227" spans="4:12" x14ac:dyDescent="0.25">
      <c r="D227" s="2"/>
      <c r="E227" s="1">
        <f t="shared" si="8"/>
        <v>207</v>
      </c>
      <c r="F227" s="1">
        <v>19</v>
      </c>
      <c r="G227" s="1">
        <v>17</v>
      </c>
      <c r="H227" s="1" t="s">
        <v>36</v>
      </c>
      <c r="I227" s="1" t="s">
        <v>25</v>
      </c>
      <c r="J227" s="1">
        <f>IFERROR(0.5*homeedge+VLOOKUP(H227,lookup,2,FALSE)+VLOOKUP(I227,lookup,3,FALSE)+mean,"")</f>
        <v>19.560054917238787</v>
      </c>
      <c r="K227" s="1">
        <f>IFERROR(-0.5*homeedge+VLOOKUP(H227,lookup,3,FALSE)+VLOOKUP(I227,lookup,2,FALSE)+mean,"")</f>
        <v>19.364369510744478</v>
      </c>
      <c r="L227" s="1">
        <f t="shared" si="7"/>
        <v>5.9039046936614259</v>
      </c>
    </row>
    <row r="228" spans="4:12" x14ac:dyDescent="0.25">
      <c r="D228" s="2"/>
      <c r="E228" s="1">
        <f t="shared" si="8"/>
        <v>208</v>
      </c>
      <c r="F228" s="1">
        <v>45</v>
      </c>
      <c r="G228" s="1">
        <v>28</v>
      </c>
      <c r="H228" s="1" t="s">
        <v>14</v>
      </c>
      <c r="I228" s="1" t="s">
        <v>17</v>
      </c>
      <c r="J228" s="1">
        <f>IFERROR(0.5*homeedge+VLOOKUP(H228,lookup,2,FALSE)+VLOOKUP(I228,lookup,3,FALSE)+mean,"")</f>
        <v>31.294853788013146</v>
      </c>
      <c r="K228" s="1">
        <f>IFERROR(-0.5*homeedge+VLOOKUP(H228,lookup,3,FALSE)+VLOOKUP(I228,lookup,2,FALSE)+mean,"")</f>
        <v>31.630562077611916</v>
      </c>
      <c r="L228" s="1">
        <f t="shared" si="7"/>
        <v>201.01201369133139</v>
      </c>
    </row>
    <row r="229" spans="4:12" x14ac:dyDescent="0.25">
      <c r="D229" s="2"/>
      <c r="E229" s="1">
        <f t="shared" si="8"/>
        <v>209</v>
      </c>
      <c r="F229" s="1" t="s">
        <v>41</v>
      </c>
      <c r="G229" s="1" t="s">
        <v>42</v>
      </c>
      <c r="H229" s="1" t="s">
        <v>43</v>
      </c>
      <c r="I229" s="1" t="s">
        <v>44</v>
      </c>
      <c r="J229" s="1" t="str">
        <f>IFERROR(0.5*homeedge+VLOOKUP(H229,lookup,2,FALSE)+VLOOKUP(I229,lookup,3,FALSE)+mean,"")</f>
        <v/>
      </c>
      <c r="K229" s="1" t="str">
        <f>IFERROR(-0.5*homeedge+VLOOKUP(H229,lookup,3,FALSE)+VLOOKUP(I229,lookup,2,FALSE)+mean,"")</f>
        <v/>
      </c>
      <c r="L229" s="1">
        <f t="shared" si="7"/>
        <v>0</v>
      </c>
    </row>
    <row r="230" spans="4:12" x14ac:dyDescent="0.25">
      <c r="D230" s="2"/>
      <c r="E230" s="1">
        <f t="shared" si="8"/>
        <v>209</v>
      </c>
      <c r="F230" s="1">
        <v>20</v>
      </c>
      <c r="G230" s="1">
        <v>27</v>
      </c>
      <c r="H230" s="1" t="s">
        <v>15</v>
      </c>
      <c r="I230" s="1" t="s">
        <v>40</v>
      </c>
      <c r="J230" s="1">
        <f>IFERROR(0.5*homeedge+VLOOKUP(H230,lookup,2,FALSE)+VLOOKUP(I230,lookup,3,FALSE)+mean,"")</f>
        <v>36.910474197721982</v>
      </c>
      <c r="K230" s="1">
        <f>IFERROR(-0.5*homeedge+VLOOKUP(H230,lookup,3,FALSE)+VLOOKUP(I230,lookup,2,FALSE)+mean,"")</f>
        <v>25.091646321239928</v>
      </c>
      <c r="L230" s="1">
        <f t="shared" si="7"/>
        <v>289.60595135505798</v>
      </c>
    </row>
    <row r="231" spans="4:12" x14ac:dyDescent="0.25">
      <c r="D231" s="2"/>
      <c r="E231" s="1">
        <f t="shared" si="8"/>
        <v>210</v>
      </c>
      <c r="F231" s="1">
        <v>27</v>
      </c>
      <c r="G231" s="1">
        <v>26</v>
      </c>
      <c r="H231" s="1" t="s">
        <v>4</v>
      </c>
      <c r="I231" s="1" t="s">
        <v>38</v>
      </c>
      <c r="J231" s="1">
        <f>IFERROR(0.5*homeedge+VLOOKUP(H231,lookup,2,FALSE)+VLOOKUP(I231,lookup,3,FALSE)+mean,"")</f>
        <v>31.498137340680451</v>
      </c>
      <c r="K231" s="1">
        <f>IFERROR(-0.5*homeedge+VLOOKUP(H231,lookup,3,FALSE)+VLOOKUP(I231,lookup,2,FALSE)+mean,"")</f>
        <v>21.874311515813119</v>
      </c>
      <c r="L231" s="1">
        <f t="shared" si="7"/>
        <v>37.254545004176045</v>
      </c>
    </row>
    <row r="232" spans="4:12" x14ac:dyDescent="0.25">
      <c r="D232" s="2"/>
      <c r="E232" s="1">
        <f t="shared" si="8"/>
        <v>211</v>
      </c>
      <c r="F232" s="1">
        <v>14</v>
      </c>
      <c r="G232" s="1">
        <v>33</v>
      </c>
      <c r="H232" s="1" t="s">
        <v>31</v>
      </c>
      <c r="I232" s="1" t="s">
        <v>36</v>
      </c>
      <c r="J232" s="1">
        <f>IFERROR(0.5*homeedge+VLOOKUP(H232,lookup,2,FALSE)+VLOOKUP(I232,lookup,3,FALSE)+mean,"")</f>
        <v>15.428392184292978</v>
      </c>
      <c r="K232" s="1">
        <f>IFERROR(-0.5*homeedge+VLOOKUP(H232,lookup,3,FALSE)+VLOOKUP(I232,lookup,2,FALSE)+mean,"")</f>
        <v>25.131905037125932</v>
      </c>
      <c r="L232" s="1">
        <f t="shared" si="7"/>
        <v>63.947222576953543</v>
      </c>
    </row>
    <row r="233" spans="4:12" x14ac:dyDescent="0.25">
      <c r="D233" s="2"/>
      <c r="E233" s="1">
        <f t="shared" si="8"/>
        <v>212</v>
      </c>
      <c r="F233" s="1">
        <v>30</v>
      </c>
      <c r="G233" s="1">
        <v>20</v>
      </c>
      <c r="H233" s="1" t="s">
        <v>32</v>
      </c>
      <c r="I233" s="1" t="s">
        <v>16</v>
      </c>
      <c r="J233" s="1">
        <f>IFERROR(0.5*homeedge+VLOOKUP(H233,lookup,2,FALSE)+VLOOKUP(I233,lookup,3,FALSE)+mean,"")</f>
        <v>20.989193258635005</v>
      </c>
      <c r="K233" s="1">
        <f>IFERROR(-0.5*homeedge+VLOOKUP(H233,lookup,3,FALSE)+VLOOKUP(I233,lookup,2,FALSE)+mean,"")</f>
        <v>25.186855941131988</v>
      </c>
      <c r="L233" s="1">
        <f t="shared" si="7"/>
        <v>108.09811268428504</v>
      </c>
    </row>
    <row r="234" spans="4:12" x14ac:dyDescent="0.25">
      <c r="D234" s="2"/>
      <c r="E234" s="1">
        <f t="shared" si="8"/>
        <v>213</v>
      </c>
      <c r="F234" s="1">
        <v>30</v>
      </c>
      <c r="G234" s="1">
        <v>20</v>
      </c>
      <c r="H234" s="1" t="s">
        <v>8</v>
      </c>
      <c r="I234" s="1" t="s">
        <v>30</v>
      </c>
      <c r="J234" s="1">
        <f>IFERROR(0.5*homeedge+VLOOKUP(H234,lookup,2,FALSE)+VLOOKUP(I234,lookup,3,FALSE)+mean,"")</f>
        <v>26.898722158693488</v>
      </c>
      <c r="K234" s="1">
        <f>IFERROR(-0.5*homeedge+VLOOKUP(H234,lookup,3,FALSE)+VLOOKUP(I234,lookup,2,FALSE)+mean,"")</f>
        <v>8.504182229549059</v>
      </c>
      <c r="L234" s="1">
        <f t="shared" si="7"/>
        <v>141.7717504603944</v>
      </c>
    </row>
    <row r="235" spans="4:12" x14ac:dyDescent="0.25">
      <c r="D235" s="2"/>
      <c r="E235" s="1">
        <f t="shared" si="8"/>
        <v>214</v>
      </c>
      <c r="F235" s="1">
        <v>25</v>
      </c>
      <c r="G235" s="1">
        <v>3</v>
      </c>
      <c r="H235" s="1" t="s">
        <v>27</v>
      </c>
      <c r="I235" s="1" t="s">
        <v>29</v>
      </c>
      <c r="J235" s="1">
        <f>IFERROR(0.5*homeedge+VLOOKUP(H235,lookup,2,FALSE)+VLOOKUP(I235,lookup,3,FALSE)+mean,"")</f>
        <v>29.302676318662016</v>
      </c>
      <c r="K235" s="1">
        <f>IFERROR(-0.5*homeedge+VLOOKUP(H235,lookup,3,FALSE)+VLOOKUP(I235,lookup,2,FALSE)+mean,"")</f>
        <v>14.577299345857471</v>
      </c>
      <c r="L235" s="1">
        <f t="shared" si="7"/>
        <v>152.54688364676673</v>
      </c>
    </row>
    <row r="236" spans="4:12" x14ac:dyDescent="0.25">
      <c r="D236" s="2"/>
      <c r="E236" s="1">
        <f t="shared" si="8"/>
        <v>215</v>
      </c>
      <c r="F236" s="1">
        <v>36</v>
      </c>
      <c r="G236" s="1">
        <v>37</v>
      </c>
      <c r="H236" s="1" t="s">
        <v>17</v>
      </c>
      <c r="I236" s="1" t="s">
        <v>26</v>
      </c>
      <c r="J236" s="1">
        <f>IFERROR(0.5*homeedge+VLOOKUP(H236,lookup,2,FALSE)+VLOOKUP(I236,lookup,3,FALSE)+mean,"")</f>
        <v>31.274234721302427</v>
      </c>
      <c r="K236" s="1">
        <f>IFERROR(-0.5*homeedge+VLOOKUP(H236,lookup,3,FALSE)+VLOOKUP(I236,lookup,2,FALSE)+mean,"")</f>
        <v>25.748632448398325</v>
      </c>
      <c r="L236" s="1">
        <f t="shared" si="7"/>
        <v>148.92612925057861</v>
      </c>
    </row>
    <row r="237" spans="4:12" x14ac:dyDescent="0.25">
      <c r="D237" s="2"/>
      <c r="E237" s="1">
        <f t="shared" si="8"/>
        <v>216</v>
      </c>
      <c r="F237" s="1">
        <v>48</v>
      </c>
      <c r="G237" s="1">
        <v>30</v>
      </c>
      <c r="H237" s="1" t="s">
        <v>34</v>
      </c>
      <c r="I237" s="1" t="s">
        <v>39</v>
      </c>
      <c r="J237" s="1">
        <f>IFERROR(0.5*homeedge+VLOOKUP(H237,lookup,2,FALSE)+VLOOKUP(I237,lookup,3,FALSE)+mean,"")</f>
        <v>25.664140568818297</v>
      </c>
      <c r="K237" s="1">
        <f>IFERROR(-0.5*homeedge+VLOOKUP(H237,lookup,3,FALSE)+VLOOKUP(I237,lookup,2,FALSE)+mean,"")</f>
        <v>31.02947778774287</v>
      </c>
      <c r="L237" s="1">
        <f t="shared" si="7"/>
        <v>499.95044104496458</v>
      </c>
    </row>
    <row r="238" spans="4:12" x14ac:dyDescent="0.25">
      <c r="D238" s="2"/>
      <c r="E238" s="1">
        <f t="shared" si="8"/>
        <v>217</v>
      </c>
      <c r="F238" s="1">
        <v>0</v>
      </c>
      <c r="G238" s="1">
        <v>23</v>
      </c>
      <c r="H238" s="1" t="s">
        <v>18</v>
      </c>
      <c r="I238" s="1" t="s">
        <v>25</v>
      </c>
      <c r="J238" s="1">
        <f>IFERROR(0.5*homeedge+VLOOKUP(H238,lookup,2,FALSE)+VLOOKUP(I238,lookup,3,FALSE)+mean,"")</f>
        <v>9.7853306700448854</v>
      </c>
      <c r="K238" s="1">
        <f>IFERROR(-0.5*homeedge+VLOOKUP(H238,lookup,3,FALSE)+VLOOKUP(I238,lookup,2,FALSE)+mean,"")</f>
        <v>25.121762753268317</v>
      </c>
      <c r="L238" s="1">
        <f t="shared" si="7"/>
        <v>100.25457350327784</v>
      </c>
    </row>
    <row r="239" spans="4:12" x14ac:dyDescent="0.25">
      <c r="D239" s="2"/>
      <c r="E239" s="1">
        <f t="shared" si="8"/>
        <v>218</v>
      </c>
      <c r="F239" s="1">
        <v>24</v>
      </c>
      <c r="G239" s="1">
        <v>20</v>
      </c>
      <c r="H239" s="1" t="s">
        <v>22</v>
      </c>
      <c r="I239" s="1" t="s">
        <v>37</v>
      </c>
      <c r="J239" s="1">
        <f>IFERROR(0.5*homeedge+VLOOKUP(H239,lookup,2,FALSE)+VLOOKUP(I239,lookup,3,FALSE)+mean,"")</f>
        <v>20.690354220896609</v>
      </c>
      <c r="K239" s="1">
        <f>IFERROR(-0.5*homeedge+VLOOKUP(H239,lookup,3,FALSE)+VLOOKUP(I239,lookup,2,FALSE)+mean,"")</f>
        <v>24.312391163668316</v>
      </c>
      <c r="L239" s="1">
        <f t="shared" si="7"/>
        <v>29.550472731621468</v>
      </c>
    </row>
    <row r="240" spans="4:12" x14ac:dyDescent="0.25">
      <c r="D240" s="2"/>
      <c r="E240" s="1">
        <f t="shared" si="8"/>
        <v>219</v>
      </c>
      <c r="F240" s="1">
        <v>34</v>
      </c>
      <c r="G240" s="1">
        <v>37</v>
      </c>
      <c r="H240" s="1" t="s">
        <v>33</v>
      </c>
      <c r="I240" s="1" t="s">
        <v>3</v>
      </c>
      <c r="J240" s="1">
        <f>IFERROR(0.5*homeedge+VLOOKUP(H240,lookup,2,FALSE)+VLOOKUP(I240,lookup,3,FALSE)+mean,"")</f>
        <v>21.040953754196504</v>
      </c>
      <c r="K240" s="1">
        <f>IFERROR(-0.5*homeedge+VLOOKUP(H240,lookup,3,FALSE)+VLOOKUP(I240,lookup,2,FALSE)+mean,"")</f>
        <v>25.153047993928887</v>
      </c>
      <c r="L240" s="1">
        <f t="shared" si="7"/>
        <v>308.28715143502609</v>
      </c>
    </row>
    <row r="241" spans="4:12" x14ac:dyDescent="0.25">
      <c r="D241" s="2"/>
      <c r="E241" s="1">
        <f t="shared" si="8"/>
        <v>220</v>
      </c>
      <c r="F241" s="1">
        <v>27</v>
      </c>
      <c r="G241" s="1">
        <v>16</v>
      </c>
      <c r="H241" s="1" t="s">
        <v>35</v>
      </c>
      <c r="I241" s="1" t="s">
        <v>23</v>
      </c>
      <c r="J241" s="1">
        <f>IFERROR(0.5*homeedge+VLOOKUP(H241,lookup,2,FALSE)+VLOOKUP(I241,lookup,3,FALSE)+mean,"")</f>
        <v>20.364640108799371</v>
      </c>
      <c r="K241" s="1">
        <f>IFERROR(-0.5*homeedge+VLOOKUP(H241,lookup,3,FALSE)+VLOOKUP(I241,lookup,2,FALSE)+mean,"")</f>
        <v>23.80664606364105</v>
      </c>
      <c r="L241" s="1">
        <f t="shared" si="7"/>
        <v>104.97172364871633</v>
      </c>
    </row>
    <row r="242" spans="4:12" x14ac:dyDescent="0.25">
      <c r="D242" s="2"/>
      <c r="E242" s="1">
        <f t="shared" si="8"/>
        <v>221</v>
      </c>
      <c r="F242" s="1">
        <v>31</v>
      </c>
      <c r="G242" s="1">
        <v>38</v>
      </c>
      <c r="H242" s="1" t="s">
        <v>19</v>
      </c>
      <c r="I242" s="1" t="s">
        <v>14</v>
      </c>
      <c r="J242" s="1">
        <f>IFERROR(0.5*homeedge+VLOOKUP(H242,lookup,2,FALSE)+VLOOKUP(I242,lookup,3,FALSE)+mean,"")</f>
        <v>27.236531400388724</v>
      </c>
      <c r="K242" s="1">
        <f>IFERROR(-0.5*homeedge+VLOOKUP(H242,lookup,3,FALSE)+VLOOKUP(I242,lookup,2,FALSE)+mean,"")</f>
        <v>27.690724777998398</v>
      </c>
      <c r="L242" s="1">
        <f t="shared" si="7"/>
        <v>120.44485150323624</v>
      </c>
    </row>
    <row r="243" spans="4:12" x14ac:dyDescent="0.25">
      <c r="D243" s="2"/>
      <c r="E243" s="1">
        <f t="shared" si="8"/>
        <v>222</v>
      </c>
      <c r="F243" s="1">
        <v>20</v>
      </c>
      <c r="G243" s="1">
        <v>27</v>
      </c>
      <c r="H243" s="1" t="s">
        <v>20</v>
      </c>
      <c r="I243" s="1" t="s">
        <v>7</v>
      </c>
      <c r="J243" s="1">
        <f>IFERROR(0.5*homeedge+VLOOKUP(H243,lookup,2,FALSE)+VLOOKUP(I243,lookup,3,FALSE)+mean,"")</f>
        <v>19.799657712632147</v>
      </c>
      <c r="K243" s="1">
        <f>IFERROR(-0.5*homeedge+VLOOKUP(H243,lookup,3,FALSE)+VLOOKUP(I243,lookup,2,FALSE)+mean,"")</f>
        <v>24.581169084591714</v>
      </c>
      <c r="L243" s="1">
        <f t="shared" si="7"/>
        <v>5.8908800294426698</v>
      </c>
    </row>
    <row r="244" spans="4:12" x14ac:dyDescent="0.25">
      <c r="D244" s="2"/>
      <c r="E244" s="1">
        <f t="shared" si="8"/>
        <v>223</v>
      </c>
      <c r="F244" s="1">
        <v>31</v>
      </c>
      <c r="G244" s="1">
        <v>56</v>
      </c>
      <c r="H244" s="1" t="s">
        <v>28</v>
      </c>
      <c r="I244" s="1" t="s">
        <v>21</v>
      </c>
      <c r="J244" s="1">
        <f>IFERROR(0.5*homeedge+VLOOKUP(H244,lookup,2,FALSE)+VLOOKUP(I244,lookup,3,FALSE)+mean,"")</f>
        <v>16.833113425572378</v>
      </c>
      <c r="K244" s="1">
        <f>IFERROR(-0.5*homeedge+VLOOKUP(H244,lookup,3,FALSE)+VLOOKUP(I244,lookup,2,FALSE)+mean,"")</f>
        <v>27.79062913713215</v>
      </c>
      <c r="L244" s="1">
        <f t="shared" si="7"/>
        <v>996.46927969151534</v>
      </c>
    </row>
    <row r="245" spans="4:12" x14ac:dyDescent="0.25">
      <c r="D245" s="2"/>
      <c r="E245" s="1">
        <f t="shared" si="8"/>
        <v>224</v>
      </c>
      <c r="F245" s="1">
        <v>16</v>
      </c>
      <c r="G245" s="1">
        <v>18</v>
      </c>
      <c r="H245" s="1" t="s">
        <v>24</v>
      </c>
      <c r="I245" s="1" t="s">
        <v>5</v>
      </c>
      <c r="J245" s="1">
        <f>IFERROR(0.5*homeedge+VLOOKUP(H245,lookup,2,FALSE)+VLOOKUP(I245,lookup,3,FALSE)+mean,"")</f>
        <v>22.370655053041357</v>
      </c>
      <c r="K245" s="1">
        <f>IFERROR(-0.5*homeedge+VLOOKUP(H245,lookup,3,FALSE)+VLOOKUP(I245,lookup,2,FALSE)+mean,"")</f>
        <v>17.37384848061663</v>
      </c>
      <c r="L245" s="1">
        <f t="shared" si="7"/>
        <v>40.977311530067482</v>
      </c>
    </row>
    <row r="246" spans="4:12" x14ac:dyDescent="0.25">
      <c r="D246" s="2"/>
      <c r="E246" s="1">
        <f t="shared" si="8"/>
        <v>225</v>
      </c>
      <c r="F246" s="1" t="s">
        <v>41</v>
      </c>
      <c r="G246" s="1" t="s">
        <v>42</v>
      </c>
      <c r="H246" s="1" t="s">
        <v>43</v>
      </c>
      <c r="I246" s="1" t="s">
        <v>44</v>
      </c>
      <c r="J246" s="1" t="str">
        <f>IFERROR(0.5*homeedge+VLOOKUP(H246,lookup,2,FALSE)+VLOOKUP(I246,lookup,3,FALSE)+mean,"")</f>
        <v/>
      </c>
      <c r="K246" s="1" t="str">
        <f>IFERROR(-0.5*homeedge+VLOOKUP(H246,lookup,3,FALSE)+VLOOKUP(I246,lookup,2,FALSE)+mean,"")</f>
        <v/>
      </c>
      <c r="L246" s="1">
        <f t="shared" si="7"/>
        <v>0</v>
      </c>
    </row>
    <row r="247" spans="4:12" x14ac:dyDescent="0.25">
      <c r="D247" s="2"/>
      <c r="E247" s="1">
        <f t="shared" si="8"/>
        <v>225</v>
      </c>
      <c r="F247" s="1">
        <v>23</v>
      </c>
      <c r="G247" s="1">
        <v>13</v>
      </c>
      <c r="H247" s="1" t="s">
        <v>35</v>
      </c>
      <c r="I247" s="1" t="s">
        <v>31</v>
      </c>
      <c r="J247" s="1">
        <f>IFERROR(0.5*homeedge+VLOOKUP(H247,lookup,2,FALSE)+VLOOKUP(I247,lookup,3,FALSE)+mean,"")</f>
        <v>25.122724559755468</v>
      </c>
      <c r="K247" s="1">
        <f>IFERROR(-0.5*homeedge+VLOOKUP(H247,lookup,3,FALSE)+VLOOKUP(I247,lookup,2,FALSE)+mean,"")</f>
        <v>17.1205663065872</v>
      </c>
      <c r="L247" s="1">
        <f t="shared" si="7"/>
        <v>21.485026243570729</v>
      </c>
    </row>
    <row r="248" spans="4:12" x14ac:dyDescent="0.25">
      <c r="D248" s="2"/>
      <c r="E248" s="1">
        <f t="shared" si="8"/>
        <v>226</v>
      </c>
      <c r="F248" s="1">
        <v>7</v>
      </c>
      <c r="G248" s="1">
        <v>23</v>
      </c>
      <c r="H248" s="1" t="s">
        <v>21</v>
      </c>
      <c r="I248" s="1" t="s">
        <v>27</v>
      </c>
      <c r="J248" s="1">
        <f>IFERROR(0.5*homeedge+VLOOKUP(H248,lookup,2,FALSE)+VLOOKUP(I248,lookup,3,FALSE)+mean,"")</f>
        <v>24.403551438872373</v>
      </c>
      <c r="K248" s="1">
        <f>IFERROR(-0.5*homeedge+VLOOKUP(H248,lookup,3,FALSE)+VLOOKUP(I248,lookup,2,FALSE)+mean,"")</f>
        <v>19.255690746165339</v>
      </c>
      <c r="L248" s="1">
        <f t="shared" si="7"/>
        <v>316.90345447382856</v>
      </c>
    </row>
    <row r="249" spans="4:12" x14ac:dyDescent="0.25">
      <c r="D249" s="2"/>
      <c r="E249" s="1">
        <f t="shared" si="8"/>
        <v>227</v>
      </c>
      <c r="F249" s="1">
        <v>10</v>
      </c>
      <c r="G249" s="1">
        <v>17</v>
      </c>
      <c r="H249" s="1" t="s">
        <v>25</v>
      </c>
      <c r="I249" s="1" t="s">
        <v>3</v>
      </c>
      <c r="J249" s="1">
        <f>IFERROR(0.5*homeedge+VLOOKUP(H249,lookup,2,FALSE)+VLOOKUP(I249,lookup,3,FALSE)+mean,"")</f>
        <v>25.333547756517319</v>
      </c>
      <c r="K249" s="1">
        <f>IFERROR(-0.5*homeedge+VLOOKUP(H249,lookup,3,FALSE)+VLOOKUP(I249,lookup,2,FALSE)+mean,"")</f>
        <v>15.62950042715882</v>
      </c>
      <c r="L249" s="1">
        <f t="shared" si="7"/>
        <v>236.99595588055519</v>
      </c>
    </row>
    <row r="250" spans="4:12" x14ac:dyDescent="0.25">
      <c r="D250" s="2"/>
      <c r="E250" s="1">
        <f t="shared" si="8"/>
        <v>228</v>
      </c>
      <c r="F250" s="1">
        <v>26</v>
      </c>
      <c r="G250" s="1">
        <v>13</v>
      </c>
      <c r="H250" s="1" t="s">
        <v>40</v>
      </c>
      <c r="I250" s="1" t="s">
        <v>28</v>
      </c>
      <c r="J250" s="1">
        <f>IFERROR(0.5*homeedge+VLOOKUP(H250,lookup,2,FALSE)+VLOOKUP(I250,lookup,3,FALSE)+mean,"")</f>
        <v>29.662248526211748</v>
      </c>
      <c r="K250" s="1">
        <f>IFERROR(-0.5*homeedge+VLOOKUP(H250,lookup,3,FALSE)+VLOOKUP(I250,lookup,2,FALSE)+mean,"")</f>
        <v>15.915165347052971</v>
      </c>
      <c r="L250" s="1">
        <f t="shared" si="7"/>
        <v>21.910253268398591</v>
      </c>
    </row>
    <row r="251" spans="4:12" x14ac:dyDescent="0.25">
      <c r="D251" s="2"/>
      <c r="E251" s="1">
        <f t="shared" si="8"/>
        <v>229</v>
      </c>
      <c r="F251" s="1">
        <v>24</v>
      </c>
      <c r="G251" s="1">
        <v>13</v>
      </c>
      <c r="H251" s="1" t="s">
        <v>30</v>
      </c>
      <c r="I251" s="1" t="s">
        <v>19</v>
      </c>
      <c r="J251" s="1">
        <f>IFERROR(0.5*homeedge+VLOOKUP(H251,lookup,2,FALSE)+VLOOKUP(I251,lookup,3,FALSE)+mean,"")</f>
        <v>23.089127615426086</v>
      </c>
      <c r="K251" s="1">
        <f>IFERROR(-0.5*homeedge+VLOOKUP(H251,lookup,3,FALSE)+VLOOKUP(I251,lookup,2,FALSE)+mean,"")</f>
        <v>18.378774059165892</v>
      </c>
      <c r="L251" s="1">
        <f t="shared" si="7"/>
        <v>29.760898880535294</v>
      </c>
    </row>
    <row r="252" spans="4:12" x14ac:dyDescent="0.25">
      <c r="D252" s="2"/>
      <c r="E252" s="1">
        <f t="shared" si="8"/>
        <v>230</v>
      </c>
      <c r="F252" s="1">
        <v>17</v>
      </c>
      <c r="G252" s="1">
        <v>13</v>
      </c>
      <c r="H252" s="1" t="s">
        <v>8</v>
      </c>
      <c r="I252" s="1" t="s">
        <v>23</v>
      </c>
      <c r="J252" s="1">
        <f>IFERROR(0.5*homeedge+VLOOKUP(H252,lookup,2,FALSE)+VLOOKUP(I252,lookup,3,FALSE)+mean,"")</f>
        <v>20.538048987297845</v>
      </c>
      <c r="K252" s="1">
        <f>IFERROR(-0.5*homeedge+VLOOKUP(H252,lookup,3,FALSE)+VLOOKUP(I252,lookup,2,FALSE)+mean,"")</f>
        <v>16.998827450002409</v>
      </c>
      <c r="L252" s="1">
        <f t="shared" si="7"/>
        <v>28.508411611412079</v>
      </c>
    </row>
    <row r="253" spans="4:12" x14ac:dyDescent="0.25">
      <c r="D253" s="2"/>
      <c r="E253" s="1">
        <f t="shared" si="8"/>
        <v>231</v>
      </c>
      <c r="F253" s="1">
        <v>16</v>
      </c>
      <c r="G253" s="1">
        <v>20</v>
      </c>
      <c r="H253" s="1" t="s">
        <v>20</v>
      </c>
      <c r="I253" s="1" t="s">
        <v>33</v>
      </c>
      <c r="J253" s="1">
        <f>IFERROR(0.5*homeedge+VLOOKUP(H253,lookup,2,FALSE)+VLOOKUP(I253,lookup,3,FALSE)+mean,"")</f>
        <v>18.462483954173756</v>
      </c>
      <c r="K253" s="1">
        <f>IFERROR(-0.5*homeedge+VLOOKUP(H253,lookup,3,FALSE)+VLOOKUP(I253,lookup,2,FALSE)+mean,"")</f>
        <v>25.683712891480532</v>
      </c>
      <c r="L253" s="1">
        <f t="shared" si="7"/>
        <v>38.368419457345212</v>
      </c>
    </row>
    <row r="254" spans="4:12" x14ac:dyDescent="0.25">
      <c r="D254" s="2"/>
      <c r="E254" s="1">
        <f t="shared" si="8"/>
        <v>232</v>
      </c>
      <c r="F254" s="1">
        <v>42</v>
      </c>
      <c r="G254" s="1">
        <v>14</v>
      </c>
      <c r="H254" s="1" t="s">
        <v>16</v>
      </c>
      <c r="I254" s="1" t="s">
        <v>34</v>
      </c>
      <c r="J254" s="1">
        <f>IFERROR(0.5*homeedge+VLOOKUP(H254,lookup,2,FALSE)+VLOOKUP(I254,lookup,3,FALSE)+mean,"")</f>
        <v>34.13207212532064</v>
      </c>
      <c r="K254" s="1">
        <f>IFERROR(-0.5*homeedge+VLOOKUP(H254,lookup,3,FALSE)+VLOOKUP(I254,lookup,2,FALSE)+mean,"")</f>
        <v>19.059674633686633</v>
      </c>
      <c r="L254" s="1">
        <f t="shared" si="7"/>
        <v>87.504596439928434</v>
      </c>
    </row>
    <row r="255" spans="4:12" x14ac:dyDescent="0.25">
      <c r="D255" s="2"/>
      <c r="E255" s="1">
        <f t="shared" si="8"/>
        <v>233</v>
      </c>
      <c r="F255" s="1">
        <v>54</v>
      </c>
      <c r="G255" s="1">
        <v>11</v>
      </c>
      <c r="H255" s="1" t="s">
        <v>39</v>
      </c>
      <c r="I255" s="1" t="s">
        <v>14</v>
      </c>
      <c r="J255" s="1">
        <f>IFERROR(0.5*homeedge+VLOOKUP(H255,lookup,2,FALSE)+VLOOKUP(I255,lookup,3,FALSE)+mean,"")</f>
        <v>34.385093323191121</v>
      </c>
      <c r="K255" s="1">
        <f>IFERROR(-0.5*homeedge+VLOOKUP(H255,lookup,3,FALSE)+VLOOKUP(I255,lookup,2,FALSE)+mean,"")</f>
        <v>25.295462600303772</v>
      </c>
      <c r="L255" s="1">
        <f t="shared" si="7"/>
        <v>589.10481489660538</v>
      </c>
    </row>
    <row r="256" spans="4:12" x14ac:dyDescent="0.25">
      <c r="D256" s="2"/>
      <c r="E256" s="1">
        <f t="shared" si="8"/>
        <v>234</v>
      </c>
      <c r="F256" s="1">
        <v>31</v>
      </c>
      <c r="G256" s="1">
        <v>38</v>
      </c>
      <c r="H256" s="1" t="s">
        <v>26</v>
      </c>
      <c r="I256" s="1" t="s">
        <v>32</v>
      </c>
      <c r="J256" s="1">
        <f>IFERROR(0.5*homeedge+VLOOKUP(H256,lookup,2,FALSE)+VLOOKUP(I256,lookup,3,FALSE)+mean,"")</f>
        <v>26.504581835871164</v>
      </c>
      <c r="K256" s="1">
        <f>IFERROR(-0.5*homeedge+VLOOKUP(H256,lookup,3,FALSE)+VLOOKUP(I256,lookup,2,FALSE)+mean,"")</f>
        <v>24.55523966180456</v>
      </c>
      <c r="L256" s="1">
        <f t="shared" si="7"/>
        <v>200.97036502189263</v>
      </c>
    </row>
    <row r="257" spans="4:12" x14ac:dyDescent="0.25">
      <c r="D257" s="2"/>
      <c r="E257" s="1">
        <f t="shared" si="8"/>
        <v>235</v>
      </c>
      <c r="F257" s="1">
        <v>19</v>
      </c>
      <c r="G257" s="1">
        <v>0</v>
      </c>
      <c r="H257" s="1" t="s">
        <v>7</v>
      </c>
      <c r="I257" s="1" t="s">
        <v>22</v>
      </c>
      <c r="J257" s="1">
        <f>IFERROR(0.5*homeedge+VLOOKUP(H257,lookup,2,FALSE)+VLOOKUP(I257,lookup,3,FALSE)+mean,"")</f>
        <v>21.622355472751959</v>
      </c>
      <c r="K257" s="1">
        <f>IFERROR(-0.5*homeedge+VLOOKUP(H257,lookup,3,FALSE)+VLOOKUP(I257,lookup,2,FALSE)+mean,"")</f>
        <v>20.889772576519693</v>
      </c>
      <c r="L257" s="1">
        <f t="shared" si="7"/>
        <v>443.25934652418641</v>
      </c>
    </row>
    <row r="258" spans="4:12" x14ac:dyDescent="0.25">
      <c r="D258" s="2"/>
      <c r="E258" s="1">
        <f t="shared" si="8"/>
        <v>236</v>
      </c>
      <c r="F258" s="1">
        <v>23</v>
      </c>
      <c r="G258" s="1">
        <v>24</v>
      </c>
      <c r="H258" s="1" t="s">
        <v>38</v>
      </c>
      <c r="I258" s="1" t="s">
        <v>17</v>
      </c>
      <c r="J258" s="1">
        <f>IFERROR(0.5*homeedge+VLOOKUP(H258,lookup,2,FALSE)+VLOOKUP(I258,lookup,3,FALSE)+mean,"")</f>
        <v>24.427709128731038</v>
      </c>
      <c r="K258" s="1">
        <f>IFERROR(-0.5*homeedge+VLOOKUP(H258,lookup,3,FALSE)+VLOOKUP(I258,lookup,2,FALSE)+mean,"")</f>
        <v>29.912583315371261</v>
      </c>
      <c r="L258" s="1">
        <f t="shared" si="7"/>
        <v>36.996994817468561</v>
      </c>
    </row>
    <row r="259" spans="4:12" x14ac:dyDescent="0.25">
      <c r="D259" s="2"/>
      <c r="E259" s="1">
        <f t="shared" si="8"/>
        <v>237</v>
      </c>
      <c r="F259" s="1">
        <v>13</v>
      </c>
      <c r="G259" s="1">
        <v>37</v>
      </c>
      <c r="H259" s="1" t="s">
        <v>29</v>
      </c>
      <c r="I259" s="1" t="s">
        <v>15</v>
      </c>
      <c r="J259" s="1">
        <f>IFERROR(0.5*homeedge+VLOOKUP(H259,lookup,2,FALSE)+VLOOKUP(I259,lookup,3,FALSE)+mean,"")</f>
        <v>22.710173897919027</v>
      </c>
      <c r="K259" s="1">
        <f>IFERROR(-0.5*homeedge+VLOOKUP(H259,lookup,3,FALSE)+VLOOKUP(I259,lookup,2,FALSE)+mean,"")</f>
        <v>38.559008789964459</v>
      </c>
      <c r="L259" s="1">
        <f t="shared" si="7"/>
        <v>96.717985535014449</v>
      </c>
    </row>
    <row r="260" spans="4:12" x14ac:dyDescent="0.25">
      <c r="D260" s="2"/>
      <c r="E260" s="1">
        <f t="shared" si="8"/>
        <v>238</v>
      </c>
      <c r="F260" s="1">
        <v>20</v>
      </c>
      <c r="G260" s="1">
        <v>23</v>
      </c>
      <c r="H260" s="1" t="s">
        <v>24</v>
      </c>
      <c r="I260" s="1" t="s">
        <v>18</v>
      </c>
      <c r="J260" s="1">
        <f>IFERROR(0.5*homeedge+VLOOKUP(H260,lookup,2,FALSE)+VLOOKUP(I260,lookup,3,FALSE)+mean,"")</f>
        <v>22.955722846410659</v>
      </c>
      <c r="K260" s="1">
        <f>IFERROR(-0.5*homeedge+VLOOKUP(H260,lookup,3,FALSE)+VLOOKUP(I260,lookup,2,FALSE)+mean,"")</f>
        <v>16.095940067857313</v>
      </c>
      <c r="L260" s="1">
        <f t="shared" si="7"/>
        <v>56.402341091412005</v>
      </c>
    </row>
    <row r="261" spans="4:12" x14ac:dyDescent="0.25">
      <c r="D261" s="2"/>
      <c r="E261" s="1">
        <f t="shared" si="8"/>
        <v>239</v>
      </c>
      <c r="F261" s="1">
        <v>7</v>
      </c>
      <c r="G261" s="1">
        <v>41</v>
      </c>
      <c r="H261" s="1" t="s">
        <v>5</v>
      </c>
      <c r="I261" s="1" t="s">
        <v>37</v>
      </c>
      <c r="J261" s="1">
        <f>IFERROR(0.5*homeedge+VLOOKUP(H261,lookup,2,FALSE)+VLOOKUP(I261,lookup,3,FALSE)+mean,"")</f>
        <v>18.619075699485037</v>
      </c>
      <c r="K261" s="1">
        <f>IFERROR(-0.5*homeedge+VLOOKUP(H261,lookup,3,FALSE)+VLOOKUP(I261,lookup,2,FALSE)+mean,"")</f>
        <v>24.937059194530278</v>
      </c>
      <c r="L261" s="1">
        <f t="shared" si="7"/>
        <v>393.020987430388</v>
      </c>
    </row>
    <row r="262" spans="4:12" x14ac:dyDescent="0.25">
      <c r="D262" s="2"/>
      <c r="E262" s="1">
        <f t="shared" si="8"/>
        <v>240</v>
      </c>
      <c r="F262" s="1">
        <v>34</v>
      </c>
      <c r="G262" s="1">
        <v>24</v>
      </c>
      <c r="H262" s="1" t="s">
        <v>36</v>
      </c>
      <c r="I262" s="1" t="s">
        <v>4</v>
      </c>
      <c r="J262" s="1">
        <f>IFERROR(0.5*homeedge+VLOOKUP(H262,lookup,2,FALSE)+VLOOKUP(I262,lookup,3,FALSE)+mean,"")</f>
        <v>32.403937790458784</v>
      </c>
      <c r="K262" s="1">
        <f>IFERROR(-0.5*homeedge+VLOOKUP(H262,lookup,3,FALSE)+VLOOKUP(I262,lookup,2,FALSE)+mean,"")</f>
        <v>16.402304150037608</v>
      </c>
      <c r="L262" s="1">
        <f t="shared" si="7"/>
        <v>60.272396805261337</v>
      </c>
    </row>
    <row r="263" spans="4:12" x14ac:dyDescent="0.25">
      <c r="D263" s="2"/>
      <c r="E263" s="1">
        <f t="shared" si="8"/>
        <v>241</v>
      </c>
      <c r="F263" s="1" t="s">
        <v>41</v>
      </c>
      <c r="G263" s="1" t="s">
        <v>42</v>
      </c>
      <c r="H263" s="1" t="s">
        <v>43</v>
      </c>
      <c r="I263" s="1" t="s">
        <v>44</v>
      </c>
      <c r="J263" s="1" t="str">
        <f>IFERROR(0.5*homeedge+VLOOKUP(H263,lookup,2,FALSE)+VLOOKUP(I263,lookup,3,FALSE)+mean,"")</f>
        <v/>
      </c>
      <c r="K263" s="1" t="str">
        <f>IFERROR(-0.5*homeedge+VLOOKUP(H263,lookup,3,FALSE)+VLOOKUP(I263,lookup,2,FALSE)+mean,"")</f>
        <v/>
      </c>
      <c r="L263" s="1">
        <f t="shared" si="7"/>
        <v>0</v>
      </c>
    </row>
    <row r="264" spans="4:12" x14ac:dyDescent="0.25">
      <c r="D264" s="2"/>
      <c r="E264" s="1">
        <f t="shared" si="8"/>
        <v>241</v>
      </c>
      <c r="F264" s="1">
        <v>27</v>
      </c>
      <c r="G264" s="1">
        <v>24</v>
      </c>
      <c r="H264" s="1" t="s">
        <v>40</v>
      </c>
      <c r="I264" s="1" t="s">
        <v>21</v>
      </c>
      <c r="J264" s="1">
        <f>IFERROR(0.5*homeedge+VLOOKUP(H264,lookup,2,FALSE)+VLOOKUP(I264,lookup,3,FALSE)+mean,"")</f>
        <v>21.13074105508516</v>
      </c>
      <c r="K264" s="1">
        <f>IFERROR(-0.5*homeedge+VLOOKUP(H264,lookup,3,FALSE)+VLOOKUP(I264,lookup,2,FALSE)+mean,"")</f>
        <v>21.446639940410687</v>
      </c>
      <c r="L264" s="1">
        <f t="shared" si="7"/>
        <v>40.967848156368795</v>
      </c>
    </row>
    <row r="265" spans="4:12" x14ac:dyDescent="0.25">
      <c r="D265" s="2"/>
      <c r="E265" s="1">
        <f t="shared" si="8"/>
        <v>242</v>
      </c>
      <c r="F265" s="1">
        <v>20</v>
      </c>
      <c r="G265" s="1">
        <v>23</v>
      </c>
      <c r="H265" s="1" t="s">
        <v>3</v>
      </c>
      <c r="I265" s="1" t="s">
        <v>36</v>
      </c>
      <c r="J265" s="1">
        <f>IFERROR(0.5*homeedge+VLOOKUP(H265,lookup,2,FALSE)+VLOOKUP(I265,lookup,3,FALSE)+mean,"")</f>
        <v>21.058817361673913</v>
      </c>
      <c r="K265" s="1">
        <f>IFERROR(-0.5*homeedge+VLOOKUP(H265,lookup,3,FALSE)+VLOOKUP(I265,lookup,2,FALSE)+mean,"")</f>
        <v>21.642151038753116</v>
      </c>
      <c r="L265" s="1">
        <f t="shared" ref="L265:L279" si="9">IFERROR((F265-J265)^2+(G265-K265)^2,0)</f>
        <v>2.9648480069413474</v>
      </c>
    </row>
    <row r="266" spans="4:12" x14ac:dyDescent="0.25">
      <c r="D266" s="2"/>
      <c r="E266" s="1">
        <f t="shared" ref="E266:E290" si="10">IF(COUNT(F265)=1,E265+1,E265)</f>
        <v>243</v>
      </c>
      <c r="F266" s="1">
        <v>20</v>
      </c>
      <c r="G266" s="1">
        <v>21</v>
      </c>
      <c r="H266" s="1" t="s">
        <v>4</v>
      </c>
      <c r="I266" s="1" t="s">
        <v>8</v>
      </c>
      <c r="J266" s="1">
        <f>IFERROR(0.5*homeedge+VLOOKUP(H266,lookup,2,FALSE)+VLOOKUP(I266,lookup,3,FALSE)+mean,"")</f>
        <v>17.497592364542253</v>
      </c>
      <c r="K266" s="1">
        <f>IFERROR(-0.5*homeedge+VLOOKUP(H266,lookup,3,FALSE)+VLOOKUP(I266,lookup,2,FALSE)+mean,"")</f>
        <v>26.357233485737723</v>
      </c>
      <c r="L266" s="1">
        <f t="shared" si="9"/>
        <v>34.961994594706781</v>
      </c>
    </row>
    <row r="267" spans="4:12" x14ac:dyDescent="0.25">
      <c r="D267" s="2"/>
      <c r="E267" s="1">
        <f t="shared" si="10"/>
        <v>244</v>
      </c>
      <c r="F267" s="1">
        <v>22</v>
      </c>
      <c r="G267" s="1">
        <v>24</v>
      </c>
      <c r="H267" s="1" t="s">
        <v>17</v>
      </c>
      <c r="I267" s="1" t="s">
        <v>39</v>
      </c>
      <c r="J267" s="1">
        <f>IFERROR(0.5*homeedge+VLOOKUP(H267,lookup,2,FALSE)+VLOOKUP(I267,lookup,3,FALSE)+mean,"")</f>
        <v>28.101721547415469</v>
      </c>
      <c r="K267" s="1">
        <f>IFERROR(-0.5*homeedge+VLOOKUP(H267,lookup,3,FALSE)+VLOOKUP(I267,lookup,2,FALSE)+mean,"")</f>
        <v>27.539244921930447</v>
      </c>
      <c r="L267" s="1">
        <f t="shared" si="9"/>
        <v>49.757260459604673</v>
      </c>
    </row>
    <row r="268" spans="4:12" x14ac:dyDescent="0.25">
      <c r="D268" s="2"/>
      <c r="E268" s="1">
        <f t="shared" si="10"/>
        <v>245</v>
      </c>
      <c r="F268" s="1">
        <v>30</v>
      </c>
      <c r="G268" s="1">
        <v>10</v>
      </c>
      <c r="H268" s="1" t="s">
        <v>27</v>
      </c>
      <c r="I268" s="1" t="s">
        <v>20</v>
      </c>
      <c r="J268" s="1">
        <f>IFERROR(0.5*homeedge+VLOOKUP(H268,lookup,2,FALSE)+VLOOKUP(I268,lookup,3,FALSE)+mean,"")</f>
        <v>30.704493618789726</v>
      </c>
      <c r="K268" s="1">
        <f>IFERROR(-0.5*homeedge+VLOOKUP(H268,lookup,3,FALSE)+VLOOKUP(I268,lookup,2,FALSE)+mean,"")</f>
        <v>12.464884899369007</v>
      </c>
      <c r="L268" s="1">
        <f t="shared" si="9"/>
        <v>6.5719688260528057</v>
      </c>
    </row>
    <row r="269" spans="4:12" x14ac:dyDescent="0.25">
      <c r="D269" s="2"/>
      <c r="E269" s="1">
        <f t="shared" si="10"/>
        <v>246</v>
      </c>
      <c r="F269" s="1">
        <v>27</v>
      </c>
      <c r="G269" s="1">
        <v>9</v>
      </c>
      <c r="H269" s="1" t="s">
        <v>25</v>
      </c>
      <c r="I269" s="1" t="s">
        <v>35</v>
      </c>
      <c r="J269" s="1">
        <f>IFERROR(0.5*homeedge+VLOOKUP(H269,lookup,2,FALSE)+VLOOKUP(I269,lookup,3,FALSE)+mean,"")</f>
        <v>27.267476338887768</v>
      </c>
      <c r="K269" s="1">
        <f>IFERROR(-0.5*homeedge+VLOOKUP(H269,lookup,3,FALSE)+VLOOKUP(I269,lookup,2,FALSE)+mean,"")</f>
        <v>13.339941734019259</v>
      </c>
      <c r="L269" s="1">
        <f t="shared" si="9"/>
        <v>18.906637846546896</v>
      </c>
    </row>
    <row r="270" spans="4:12" x14ac:dyDescent="0.25">
      <c r="D270" s="2"/>
      <c r="E270" s="1">
        <f t="shared" si="10"/>
        <v>247</v>
      </c>
      <c r="F270" s="1">
        <v>28</v>
      </c>
      <c r="G270" s="1">
        <v>33</v>
      </c>
      <c r="H270" s="1" t="s">
        <v>14</v>
      </c>
      <c r="I270" s="1" t="s">
        <v>26</v>
      </c>
      <c r="J270" s="1">
        <f>IFERROR(0.5*homeedge+VLOOKUP(H270,lookup,2,FALSE)+VLOOKUP(I270,lookup,3,FALSE)+mean,"")</f>
        <v>31.573442127115264</v>
      </c>
      <c r="K270" s="1">
        <f>IFERROR(-0.5*homeedge+VLOOKUP(H270,lookup,3,FALSE)+VLOOKUP(I270,lookup,2,FALSE)+mean,"")</f>
        <v>29.489014496734463</v>
      </c>
      <c r="L270" s="1">
        <f t="shared" si="9"/>
        <v>25.09650783998282</v>
      </c>
    </row>
    <row r="271" spans="4:12" x14ac:dyDescent="0.25">
      <c r="D271" s="2"/>
      <c r="E271" s="1">
        <f t="shared" si="10"/>
        <v>248</v>
      </c>
      <c r="F271" s="1">
        <v>42</v>
      </c>
      <c r="G271" s="1">
        <v>17</v>
      </c>
      <c r="H271" s="1" t="s">
        <v>23</v>
      </c>
      <c r="I271" s="1" t="s">
        <v>31</v>
      </c>
      <c r="J271" s="1">
        <f>IFERROR(0.5*homeedge+VLOOKUP(H271,lookup,2,FALSE)+VLOOKUP(I271,lookup,3,FALSE)+mean,"")</f>
        <v>28.467937832567952</v>
      </c>
      <c r="K271" s="1">
        <f>IFERROR(-0.5*homeedge+VLOOKUP(H271,lookup,3,FALSE)+VLOOKUP(I271,lookup,2,FALSE)+mean,"")</f>
        <v>13.918307271633466</v>
      </c>
      <c r="L271" s="1">
        <f t="shared" si="9"/>
        <v>192.61353657531293</v>
      </c>
    </row>
    <row r="272" spans="4:12" x14ac:dyDescent="0.25">
      <c r="D272" s="2"/>
      <c r="E272" s="1">
        <f t="shared" si="10"/>
        <v>249</v>
      </c>
      <c r="F272" s="1">
        <v>16</v>
      </c>
      <c r="G272" s="1">
        <v>10</v>
      </c>
      <c r="H272" s="1" t="s">
        <v>33</v>
      </c>
      <c r="I272" s="1" t="s">
        <v>29</v>
      </c>
      <c r="J272" s="1">
        <f>IFERROR(0.5*homeedge+VLOOKUP(H272,lookup,2,FALSE)+VLOOKUP(I272,lookup,3,FALSE)+mean,"")</f>
        <v>27.387361944277359</v>
      </c>
      <c r="K272" s="1">
        <f>IFERROR(-0.5*homeedge+VLOOKUP(H272,lookup,3,FALSE)+VLOOKUP(I272,lookup,2,FALSE)+mean,"")</f>
        <v>17.469432047737683</v>
      </c>
      <c r="L272" s="1">
        <f t="shared" si="9"/>
        <v>185.464427165747</v>
      </c>
    </row>
    <row r="273" spans="4:12" x14ac:dyDescent="0.25">
      <c r="D273" s="2"/>
      <c r="E273" s="1">
        <f t="shared" si="10"/>
        <v>250</v>
      </c>
      <c r="F273" s="1">
        <v>14</v>
      </c>
      <c r="G273" s="1">
        <v>13</v>
      </c>
      <c r="H273" s="1" t="s">
        <v>34</v>
      </c>
      <c r="I273" s="1" t="s">
        <v>24</v>
      </c>
      <c r="J273" s="1">
        <f>IFERROR(0.5*homeedge+VLOOKUP(H273,lookup,2,FALSE)+VLOOKUP(I273,lookup,3,FALSE)+mean,"")</f>
        <v>25.682327021126721</v>
      </c>
      <c r="K273" s="1">
        <f>IFERROR(-0.5*homeedge+VLOOKUP(H273,lookup,3,FALSE)+VLOOKUP(I273,lookup,2,FALSE)+mean,"")</f>
        <v>27.551059668397528</v>
      </c>
      <c r="L273" s="1">
        <f t="shared" si="9"/>
        <v>348.21010210181271</v>
      </c>
    </row>
    <row r="274" spans="4:12" x14ac:dyDescent="0.25">
      <c r="D274" s="2"/>
      <c r="E274" s="1">
        <f t="shared" si="10"/>
        <v>251</v>
      </c>
      <c r="F274" s="1">
        <v>34</v>
      </c>
      <c r="G274" s="1">
        <v>17</v>
      </c>
      <c r="H274" s="1" t="s">
        <v>16</v>
      </c>
      <c r="I274" s="1" t="s">
        <v>5</v>
      </c>
      <c r="J274" s="1">
        <f>IFERROR(0.5*homeedge+VLOOKUP(H274,lookup,2,FALSE)+VLOOKUP(I274,lookup,3,FALSE)+mean,"")</f>
        <v>25.846201157039935</v>
      </c>
      <c r="K274" s="1">
        <f>IFERROR(-0.5*homeedge+VLOOKUP(H274,lookup,3,FALSE)+VLOOKUP(I274,lookup,2,FALSE)+mean,"")</f>
        <v>13.856662446101073</v>
      </c>
      <c r="L274" s="1">
        <f t="shared" si="9"/>
        <v>76.365006549208175</v>
      </c>
    </row>
    <row r="275" spans="4:12" x14ac:dyDescent="0.25">
      <c r="D275" s="2"/>
      <c r="E275" s="1">
        <f t="shared" si="10"/>
        <v>252</v>
      </c>
      <c r="F275" s="1">
        <v>34</v>
      </c>
      <c r="G275" s="1">
        <v>20</v>
      </c>
      <c r="H275" s="1" t="s">
        <v>37</v>
      </c>
      <c r="I275" s="1" t="s">
        <v>7</v>
      </c>
      <c r="J275" s="1">
        <f>IFERROR(0.5*homeedge+VLOOKUP(H275,lookup,2,FALSE)+VLOOKUP(I275,lookup,3,FALSE)+mean,"")</f>
        <v>31.407070841938172</v>
      </c>
      <c r="K275" s="1">
        <f>IFERROR(-0.5*homeedge+VLOOKUP(H275,lookup,3,FALSE)+VLOOKUP(I275,lookup,2,FALSE)+mean,"")</f>
        <v>19.201217736625125</v>
      </c>
      <c r="L275" s="1">
        <f t="shared" si="9"/>
        <v>7.3613347230095094</v>
      </c>
    </row>
    <row r="276" spans="4:12" x14ac:dyDescent="0.25">
      <c r="D276" s="2"/>
      <c r="E276" s="1">
        <f t="shared" si="10"/>
        <v>253</v>
      </c>
      <c r="F276" s="1">
        <v>7</v>
      </c>
      <c r="G276" s="1">
        <v>20</v>
      </c>
      <c r="H276" s="1" t="s">
        <v>22</v>
      </c>
      <c r="I276" s="1" t="s">
        <v>30</v>
      </c>
      <c r="J276" s="1">
        <f>IFERROR(0.5*homeedge+VLOOKUP(H276,lookup,2,FALSE)+VLOOKUP(I276,lookup,3,FALSE)+mean,"")</f>
        <v>23.41442279746699</v>
      </c>
      <c r="K276" s="1">
        <f>IFERROR(-0.5*homeedge+VLOOKUP(H276,lookup,3,FALSE)+VLOOKUP(I276,lookup,2,FALSE)+mean,"")</f>
        <v>15.062017786261528</v>
      </c>
      <c r="L276" s="1">
        <f t="shared" si="9"/>
        <v>293.81694411720156</v>
      </c>
    </row>
    <row r="277" spans="4:12" x14ac:dyDescent="0.25">
      <c r="D277" s="2"/>
      <c r="E277" s="1">
        <f t="shared" si="10"/>
        <v>254</v>
      </c>
      <c r="F277" s="1">
        <v>14</v>
      </c>
      <c r="G277" s="1">
        <v>34</v>
      </c>
      <c r="H277" s="1" t="s">
        <v>28</v>
      </c>
      <c r="I277" s="1" t="s">
        <v>15</v>
      </c>
      <c r="J277" s="1">
        <f>IFERROR(0.5*homeedge+VLOOKUP(H277,lookup,2,FALSE)+VLOOKUP(I277,lookup,3,FALSE)+mean,"")</f>
        <v>23.89948504465168</v>
      </c>
      <c r="K277" s="1">
        <f>IFERROR(-0.5*homeedge+VLOOKUP(H277,lookup,3,FALSE)+VLOOKUP(I277,lookup,2,FALSE)+mean,"")</f>
        <v>40.148997041518911</v>
      </c>
      <c r="L277" s="1">
        <f t="shared" si="9"/>
        <v>135.80996876589057</v>
      </c>
    </row>
    <row r="278" spans="4:12" x14ac:dyDescent="0.25">
      <c r="D278" s="2"/>
      <c r="E278" s="1">
        <f t="shared" si="10"/>
        <v>255</v>
      </c>
      <c r="F278" s="1">
        <v>20</v>
      </c>
      <c r="G278" s="1">
        <v>7</v>
      </c>
      <c r="H278" s="1" t="s">
        <v>32</v>
      </c>
      <c r="I278" s="1" t="s">
        <v>19</v>
      </c>
      <c r="J278" s="1">
        <f>IFERROR(0.5*homeedge+VLOOKUP(H278,lookup,2,FALSE)+VLOOKUP(I278,lookup,3,FALSE)+mean,"")</f>
        <v>26.883455018536761</v>
      </c>
      <c r="K278" s="1">
        <f>IFERROR(-0.5*homeedge+VLOOKUP(H278,lookup,3,FALSE)+VLOOKUP(I278,lookup,2,FALSE)+mean,"")</f>
        <v>18.041166033676358</v>
      </c>
      <c r="L278" s="1">
        <f t="shared" si="9"/>
        <v>169.28930037542744</v>
      </c>
    </row>
    <row r="279" spans="4:12" x14ac:dyDescent="0.25">
      <c r="D279" s="2"/>
      <c r="E279" s="1">
        <f t="shared" si="10"/>
        <v>256</v>
      </c>
      <c r="F279" s="1">
        <v>20</v>
      </c>
      <c r="G279" s="1">
        <v>6</v>
      </c>
      <c r="H279" s="1" t="s">
        <v>18</v>
      </c>
      <c r="I279" s="1" t="s">
        <v>38</v>
      </c>
      <c r="J279" s="1">
        <f>IFERROR(0.5*homeedge+VLOOKUP(H279,lookup,2,FALSE)+VLOOKUP(I279,lookup,3,FALSE)+mean,"")</f>
        <v>24.09954808935375</v>
      </c>
      <c r="K279" s="1">
        <f>IFERROR(-0.5*homeedge+VLOOKUP(H279,lookup,3,FALSE)+VLOOKUP(I279,lookup,2,FALSE)+mean,"")</f>
        <v>17.111672466707525</v>
      </c>
      <c r="L279" s="1">
        <f t="shared" si="9"/>
        <v>140.27555954431006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Least Squares</vt:lpstr>
      <vt:lpstr>homeedge</vt:lpstr>
      <vt:lpstr>lookup</vt:lpstr>
      <vt:lpstr>mean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2014-06-07T12:20:22Z</dcterms:created>
  <dcterms:modified xsi:type="dcterms:W3CDTF">2015-06-02T12:13:23Z</dcterms:modified>
</cp:coreProperties>
</file>