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00" windowHeight="8445"/>
  </bookViews>
  <sheets>
    <sheet name="NFL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ExternalData_1" localSheetId="0">NFL!$A$1:$J$21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10" i="1"/>
  <c r="I9" i="1"/>
  <c r="G9" i="1"/>
  <c r="I8" i="1"/>
  <c r="G8" i="1"/>
  <c r="I7" i="1"/>
  <c r="G7" i="1"/>
  <c r="I6" i="1"/>
  <c r="G6" i="1"/>
  <c r="I5" i="1"/>
  <c r="G5" i="1"/>
  <c r="D32" i="1" s="1"/>
  <c r="E32" i="1" s="1"/>
  <c r="I4" i="1"/>
  <c r="G4" i="1"/>
  <c r="I3" i="1"/>
  <c r="G3" i="1"/>
  <c r="D3" i="1" l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5" i="1"/>
  <c r="E15" i="1" s="1"/>
  <c r="D19" i="1"/>
  <c r="E19" i="1" s="1"/>
  <c r="D23" i="1"/>
  <c r="E23" i="1" s="1"/>
  <c r="D27" i="1"/>
  <c r="E27" i="1" s="1"/>
  <c r="D31" i="1"/>
  <c r="E31" i="1" s="1"/>
  <c r="D14" i="1"/>
  <c r="E14" i="1" s="1"/>
  <c r="D18" i="1"/>
  <c r="E18" i="1" s="1"/>
  <c r="D22" i="1"/>
  <c r="E22" i="1" s="1"/>
  <c r="D26" i="1"/>
  <c r="E26" i="1" s="1"/>
  <c r="D30" i="1"/>
  <c r="E30" i="1" s="1"/>
  <c r="D34" i="1"/>
  <c r="E34" i="1" s="1"/>
  <c r="D13" i="1"/>
  <c r="E13" i="1" s="1"/>
  <c r="D17" i="1"/>
  <c r="E17" i="1" s="1"/>
  <c r="D21" i="1"/>
  <c r="E21" i="1" s="1"/>
  <c r="D25" i="1"/>
  <c r="E25" i="1" s="1"/>
  <c r="D29" i="1"/>
  <c r="E29" i="1" s="1"/>
  <c r="D33" i="1"/>
  <c r="E33" i="1" s="1"/>
  <c r="D12" i="1"/>
  <c r="E12" i="1" s="1"/>
  <c r="D16" i="1"/>
  <c r="E16" i="1" s="1"/>
  <c r="D20" i="1"/>
  <c r="E20" i="1" s="1"/>
  <c r="D24" i="1"/>
  <c r="E24" i="1" s="1"/>
  <c r="D28" i="1"/>
  <c r="E28" i="1" s="1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http://www.pro-football-reference.com/years/2011/" htmlTables="1">
      <tables count="1">
        <s v="NFC"/>
      </tables>
    </webPr>
  </connection>
</connections>
</file>

<file path=xl/sharedStrings.xml><?xml version="1.0" encoding="utf-8"?>
<sst xmlns="http://schemas.openxmlformats.org/spreadsheetml/2006/main" count="46" uniqueCount="46">
  <si>
    <t>Tm</t>
  </si>
  <si>
    <t>NFC East</t>
  </si>
  <si>
    <t>Prediction</t>
  </si>
  <si>
    <t>error</t>
  </si>
  <si>
    <t>Year 2011</t>
  </si>
  <si>
    <t>Year 2012</t>
  </si>
  <si>
    <t>Atlanta Falcons</t>
  </si>
  <si>
    <t>CORRELATION</t>
  </si>
  <si>
    <t>Denver Broncos</t>
  </si>
  <si>
    <t>SLOPE</t>
  </si>
  <si>
    <t>New England Patriots</t>
  </si>
  <si>
    <t>INTERCEPT</t>
  </si>
  <si>
    <t>Houston Texans</t>
  </si>
  <si>
    <t>STDEV</t>
  </si>
  <si>
    <t>Green Bay Packers</t>
  </si>
  <si>
    <t>std error</t>
  </si>
  <si>
    <t>San Francisco 49ers</t>
  </si>
  <si>
    <t>RSq</t>
  </si>
  <si>
    <t>Seattle Seahawks</t>
  </si>
  <si>
    <t>Stdev 2011</t>
  </si>
  <si>
    <t>Indianapolis Colts</t>
  </si>
  <si>
    <t>St dev 2012</t>
  </si>
  <si>
    <t>Washington Redskins</t>
  </si>
  <si>
    <t>Chicago Bears</t>
  </si>
  <si>
    <t>Minnesota Vikings</t>
  </si>
  <si>
    <t>Baltimore Ravens</t>
  </si>
  <si>
    <t>Cincinnati Bengals</t>
  </si>
  <si>
    <t>New York Giants</t>
  </si>
  <si>
    <t>Dallas Cowboys</t>
  </si>
  <si>
    <t>Pittsburgh Steelers</t>
  </si>
  <si>
    <t>New Orleans Saints</t>
  </si>
  <si>
    <t>Carolina Panthers</t>
  </si>
  <si>
    <t>Tampa Bay Buccaneers</t>
  </si>
  <si>
    <t>St. Louis Rams</t>
  </si>
  <si>
    <t>Miami Dolphins</t>
  </si>
  <si>
    <t>San Diego Chargers</t>
  </si>
  <si>
    <t>New York Jets</t>
  </si>
  <si>
    <t>Buffalo Bills</t>
  </si>
  <si>
    <t>Tennessee Titans</t>
  </si>
  <si>
    <t>Arizona Cardinals</t>
  </si>
  <si>
    <t>Cleveland Browns</t>
  </si>
  <si>
    <t>Philadelphia Eagles</t>
  </si>
  <si>
    <t>Detroit Lions</t>
  </si>
  <si>
    <t>Oakland Raiders</t>
  </si>
  <si>
    <t>Jacksonville Jaguars</t>
  </si>
  <si>
    <t>Kansas City Chiefs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</si>
</sst>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NFL!$J$2</c:f>
              <c:strCache>
                <c:ptCount val="1"/>
                <c:pt idx="0">
                  <c:v>Year 2012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456780402449694"/>
                  <c:y val="0.216276611256926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NFL!$I$3:$I$34</c:f>
              <c:numCache>
                <c:formatCode>General</c:formatCode>
                <c:ptCount val="32"/>
                <c:pt idx="0">
                  <c:v>10</c:v>
                </c:pt>
                <c:pt idx="1">
                  <c:v>8</c:v>
                </c:pt>
                <c:pt idx="2">
                  <c:v>13</c:v>
                </c:pt>
                <c:pt idx="3">
                  <c:v>10</c:v>
                </c:pt>
                <c:pt idx="4">
                  <c:v>15</c:v>
                </c:pt>
                <c:pt idx="5">
                  <c:v>13</c:v>
                </c:pt>
                <c:pt idx="6">
                  <c:v>7</c:v>
                </c:pt>
                <c:pt idx="7">
                  <c:v>2</c:v>
                </c:pt>
                <c:pt idx="8">
                  <c:v>5</c:v>
                </c:pt>
                <c:pt idx="9">
                  <c:v>8</c:v>
                </c:pt>
                <c:pt idx="10">
                  <c:v>3</c:v>
                </c:pt>
                <c:pt idx="11">
                  <c:v>12</c:v>
                </c:pt>
                <c:pt idx="12">
                  <c:v>9</c:v>
                </c:pt>
                <c:pt idx="13">
                  <c:v>9</c:v>
                </c:pt>
                <c:pt idx="14">
                  <c:v>8</c:v>
                </c:pt>
                <c:pt idx="15">
                  <c:v>12</c:v>
                </c:pt>
                <c:pt idx="16">
                  <c:v>13</c:v>
                </c:pt>
                <c:pt idx="17">
                  <c:v>6</c:v>
                </c:pt>
                <c:pt idx="18">
                  <c:v>4</c:v>
                </c:pt>
                <c:pt idx="19">
                  <c:v>2</c:v>
                </c:pt>
                <c:pt idx="20">
                  <c:v>6</c:v>
                </c:pt>
                <c:pt idx="21">
                  <c:v>8</c:v>
                </c:pt>
                <c:pt idx="22">
                  <c:v>8</c:v>
                </c:pt>
                <c:pt idx="23">
                  <c:v>6</c:v>
                </c:pt>
                <c:pt idx="24">
                  <c:v>9</c:v>
                </c:pt>
                <c:pt idx="25">
                  <c:v>8</c:v>
                </c:pt>
                <c:pt idx="26">
                  <c:v>4</c:v>
                </c:pt>
                <c:pt idx="27">
                  <c:v>8</c:v>
                </c:pt>
                <c:pt idx="28">
                  <c:v>10</c:v>
                </c:pt>
                <c:pt idx="29">
                  <c:v>8</c:v>
                </c:pt>
                <c:pt idx="30">
                  <c:v>5</c:v>
                </c:pt>
                <c:pt idx="31">
                  <c:v>7</c:v>
                </c:pt>
              </c:numCache>
            </c:numRef>
          </c:xVal>
          <c:yVal>
            <c:numRef>
              <c:f>NFL!$J$3:$J$34</c:f>
              <c:numCache>
                <c:formatCode>General</c:formatCode>
                <c:ptCount val="32"/>
                <c:pt idx="0">
                  <c:v>13</c:v>
                </c:pt>
                <c:pt idx="1">
                  <c:v>13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  <c:pt idx="31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103336"/>
        <c:axId val="719871056"/>
      </c:scatterChart>
      <c:valAx>
        <c:axId val="715103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871056"/>
        <c:crosses val="autoZero"/>
        <c:crossBetween val="midCat"/>
      </c:valAx>
      <c:valAx>
        <c:axId val="71987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103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15</xdr:row>
      <xdr:rowOff>144780</xdr:rowOff>
    </xdr:from>
    <xdr:to>
      <xdr:col>17</xdr:col>
      <xdr:colOff>533400</xdr:colOff>
      <xdr:row>30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ressiontomean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L"/>
      <sheetName val="NBA"/>
      <sheetName val="answer"/>
    </sheetNames>
    <sheetDataSet>
      <sheetData sheetId="0">
        <row r="2">
          <cell r="J2" t="str">
            <v>Year 2012</v>
          </cell>
        </row>
        <row r="3">
          <cell r="I3">
            <v>10</v>
          </cell>
          <cell r="J3">
            <v>13</v>
          </cell>
        </row>
        <row r="4">
          <cell r="I4">
            <v>8</v>
          </cell>
          <cell r="J4">
            <v>13</v>
          </cell>
        </row>
        <row r="5">
          <cell r="I5">
            <v>13</v>
          </cell>
          <cell r="J5">
            <v>12</v>
          </cell>
        </row>
        <row r="6">
          <cell r="I6">
            <v>10</v>
          </cell>
          <cell r="J6">
            <v>12</v>
          </cell>
        </row>
        <row r="7">
          <cell r="I7">
            <v>15</v>
          </cell>
          <cell r="J7">
            <v>11</v>
          </cell>
        </row>
        <row r="8">
          <cell r="I8">
            <v>13</v>
          </cell>
          <cell r="J8">
            <v>11</v>
          </cell>
        </row>
        <row r="9">
          <cell r="I9">
            <v>7</v>
          </cell>
          <cell r="J9">
            <v>11</v>
          </cell>
        </row>
        <row r="10">
          <cell r="I10">
            <v>2</v>
          </cell>
          <cell r="J10">
            <v>11</v>
          </cell>
        </row>
        <row r="11">
          <cell r="I11">
            <v>5</v>
          </cell>
          <cell r="J11">
            <v>10</v>
          </cell>
        </row>
        <row r="12">
          <cell r="I12">
            <v>8</v>
          </cell>
          <cell r="J12">
            <v>10</v>
          </cell>
        </row>
        <row r="13">
          <cell r="I13">
            <v>3</v>
          </cell>
          <cell r="J13">
            <v>10</v>
          </cell>
        </row>
        <row r="14">
          <cell r="I14">
            <v>12</v>
          </cell>
          <cell r="J14">
            <v>10</v>
          </cell>
        </row>
        <row r="15">
          <cell r="I15">
            <v>9</v>
          </cell>
          <cell r="J15">
            <v>10</v>
          </cell>
        </row>
        <row r="16">
          <cell r="I16">
            <v>9</v>
          </cell>
          <cell r="J16">
            <v>9</v>
          </cell>
        </row>
        <row r="17">
          <cell r="I17">
            <v>8</v>
          </cell>
          <cell r="J17">
            <v>8</v>
          </cell>
        </row>
        <row r="18">
          <cell r="I18">
            <v>12</v>
          </cell>
          <cell r="J18">
            <v>8</v>
          </cell>
        </row>
        <row r="19">
          <cell r="I19">
            <v>13</v>
          </cell>
          <cell r="J19">
            <v>7</v>
          </cell>
        </row>
        <row r="20">
          <cell r="I20">
            <v>6</v>
          </cell>
          <cell r="J20">
            <v>7</v>
          </cell>
        </row>
        <row r="21">
          <cell r="I21">
            <v>4</v>
          </cell>
          <cell r="J21">
            <v>7</v>
          </cell>
        </row>
        <row r="22">
          <cell r="I22">
            <v>2</v>
          </cell>
          <cell r="J22">
            <v>7</v>
          </cell>
        </row>
        <row r="23">
          <cell r="I23">
            <v>6</v>
          </cell>
          <cell r="J23">
            <v>7</v>
          </cell>
        </row>
        <row r="24">
          <cell r="I24">
            <v>8</v>
          </cell>
          <cell r="J24">
            <v>7</v>
          </cell>
        </row>
        <row r="25">
          <cell r="I25">
            <v>8</v>
          </cell>
          <cell r="J25">
            <v>6</v>
          </cell>
        </row>
        <row r="26">
          <cell r="I26">
            <v>6</v>
          </cell>
          <cell r="J26">
            <v>6</v>
          </cell>
        </row>
        <row r="27">
          <cell r="I27">
            <v>9</v>
          </cell>
          <cell r="J27">
            <v>6</v>
          </cell>
        </row>
        <row r="28">
          <cell r="I28">
            <v>8</v>
          </cell>
          <cell r="J28">
            <v>5</v>
          </cell>
        </row>
        <row r="29">
          <cell r="I29">
            <v>4</v>
          </cell>
          <cell r="J29">
            <v>5</v>
          </cell>
        </row>
        <row r="30">
          <cell r="I30">
            <v>8</v>
          </cell>
          <cell r="J30">
            <v>4</v>
          </cell>
        </row>
        <row r="31">
          <cell r="I31">
            <v>10</v>
          </cell>
          <cell r="J31">
            <v>4</v>
          </cell>
        </row>
        <row r="32">
          <cell r="I32">
            <v>8</v>
          </cell>
          <cell r="J32">
            <v>4</v>
          </cell>
        </row>
        <row r="33">
          <cell r="I33">
            <v>5</v>
          </cell>
          <cell r="J33">
            <v>2</v>
          </cell>
        </row>
        <row r="34">
          <cell r="I34">
            <v>7</v>
          </cell>
          <cell r="J34">
            <v>2</v>
          </cell>
        </row>
      </sheetData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2" workbookViewId="0">
      <selection activeCell="B4" sqref="B4"/>
    </sheetView>
  </sheetViews>
  <sheetFormatPr defaultRowHeight="15" x14ac:dyDescent="0.25"/>
  <cols>
    <col min="1" max="1" width="20" bestFit="1" customWidth="1"/>
    <col min="2" max="2" width="6" bestFit="1" customWidth="1"/>
    <col min="3" max="3" width="5" bestFit="1" customWidth="1"/>
    <col min="4" max="4" width="10.85546875" customWidth="1"/>
    <col min="5" max="5" width="5" bestFit="1" customWidth="1"/>
    <col min="6" max="6" width="12.5703125" customWidth="1"/>
    <col min="7" max="7" width="5.5703125" bestFit="1" customWidth="1"/>
    <col min="8" max="8" width="5.7109375" bestFit="1" customWidth="1"/>
    <col min="9" max="9" width="8.7109375" customWidth="1"/>
    <col min="10" max="10" width="5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  <c r="B2">
        <v>2012</v>
      </c>
      <c r="C2">
        <v>2011</v>
      </c>
      <c r="D2" t="s">
        <v>2</v>
      </c>
      <c r="E2" t="s">
        <v>3</v>
      </c>
      <c r="I2" t="s">
        <v>4</v>
      </c>
      <c r="J2" t="s">
        <v>5</v>
      </c>
    </row>
    <row r="3" spans="1:10" x14ac:dyDescent="0.25">
      <c r="A3" t="s">
        <v>6</v>
      </c>
      <c r="B3">
        <v>13</v>
      </c>
      <c r="C3">
        <v>10</v>
      </c>
      <c r="D3">
        <f>$G$5+$G$4*C3</f>
        <v>8.492846385542169</v>
      </c>
      <c r="E3">
        <f>B3-D3</f>
        <v>4.507153614457831</v>
      </c>
      <c r="F3" t="s">
        <v>7</v>
      </c>
      <c r="G3" s="1">
        <f>CORREL(B3:B34,C3:C34)</f>
        <v>0.2780111453060215</v>
      </c>
      <c r="I3">
        <f>C3</f>
        <v>10</v>
      </c>
      <c r="J3">
        <v>13</v>
      </c>
    </row>
    <row r="4" spans="1:10" x14ac:dyDescent="0.25">
      <c r="A4" t="s">
        <v>8</v>
      </c>
      <c r="B4">
        <v>13</v>
      </c>
      <c r="C4">
        <v>8</v>
      </c>
      <c r="D4">
        <f t="shared" ref="D4:D34" si="0">$G$5+$G$4*C4</f>
        <v>7.96875</v>
      </c>
      <c r="E4" s="2">
        <f t="shared" ref="E4:E34" si="1">B4-D4</f>
        <v>5.03125</v>
      </c>
      <c r="F4" t="s">
        <v>9</v>
      </c>
      <c r="G4" s="1">
        <f>SLOPE(B3:B34,C3:C34)</f>
        <v>0.26204819277108432</v>
      </c>
      <c r="I4">
        <f t="shared" ref="I4:I34" si="2">C4</f>
        <v>8</v>
      </c>
      <c r="J4">
        <v>13</v>
      </c>
    </row>
    <row r="5" spans="1:10" x14ac:dyDescent="0.25">
      <c r="A5" t="s">
        <v>10</v>
      </c>
      <c r="B5">
        <v>12</v>
      </c>
      <c r="C5">
        <v>13</v>
      </c>
      <c r="D5">
        <f t="shared" si="0"/>
        <v>9.2789909638554224</v>
      </c>
      <c r="E5">
        <f t="shared" si="1"/>
        <v>2.7210090361445776</v>
      </c>
      <c r="F5" t="s">
        <v>11</v>
      </c>
      <c r="G5" s="1">
        <f>INTERCEPT(B3:B34,C3:C34)</f>
        <v>5.8723644578313259</v>
      </c>
      <c r="I5">
        <f t="shared" si="2"/>
        <v>13</v>
      </c>
      <c r="J5">
        <v>12</v>
      </c>
    </row>
    <row r="6" spans="1:10" x14ac:dyDescent="0.25">
      <c r="A6" t="s">
        <v>12</v>
      </c>
      <c r="B6">
        <v>12</v>
      </c>
      <c r="C6">
        <v>10</v>
      </c>
      <c r="D6">
        <f t="shared" si="0"/>
        <v>8.492846385542169</v>
      </c>
      <c r="E6">
        <f t="shared" si="1"/>
        <v>3.507153614457831</v>
      </c>
      <c r="F6" t="s">
        <v>13</v>
      </c>
      <c r="G6">
        <f>STDEV(C3:C34)</f>
        <v>3.2725643491541674</v>
      </c>
      <c r="I6">
        <f t="shared" si="2"/>
        <v>10</v>
      </c>
      <c r="J6">
        <v>12</v>
      </c>
    </row>
    <row r="7" spans="1:10" x14ac:dyDescent="0.25">
      <c r="A7" t="s">
        <v>14</v>
      </c>
      <c r="B7">
        <v>11</v>
      </c>
      <c r="C7">
        <v>15</v>
      </c>
      <c r="D7">
        <f t="shared" si="0"/>
        <v>9.8030873493975896</v>
      </c>
      <c r="E7">
        <f t="shared" si="1"/>
        <v>1.1969126506024104</v>
      </c>
      <c r="F7" t="s">
        <v>15</v>
      </c>
      <c r="G7">
        <f>STEYX(B3:B34,C3:C34)</f>
        <v>3.0120345130211441</v>
      </c>
      <c r="I7">
        <f t="shared" si="2"/>
        <v>15</v>
      </c>
      <c r="J7">
        <v>11</v>
      </c>
    </row>
    <row r="8" spans="1:10" x14ac:dyDescent="0.25">
      <c r="A8" t="s">
        <v>16</v>
      </c>
      <c r="B8">
        <v>11</v>
      </c>
      <c r="C8">
        <v>13</v>
      </c>
      <c r="D8">
        <f t="shared" si="0"/>
        <v>9.2789909638554224</v>
      </c>
      <c r="E8">
        <f t="shared" si="1"/>
        <v>1.7210090361445776</v>
      </c>
      <c r="F8" t="s">
        <v>17</v>
      </c>
      <c r="G8">
        <f>RSQ(B3:B34,C3:C34)</f>
        <v>7.7290196914365797E-2</v>
      </c>
      <c r="I8">
        <f t="shared" si="2"/>
        <v>13</v>
      </c>
      <c r="J8">
        <v>11</v>
      </c>
    </row>
    <row r="9" spans="1:10" x14ac:dyDescent="0.25">
      <c r="A9" t="s">
        <v>18</v>
      </c>
      <c r="B9">
        <v>11</v>
      </c>
      <c r="C9">
        <v>7</v>
      </c>
      <c r="D9">
        <f t="shared" si="0"/>
        <v>7.7067018072289164</v>
      </c>
      <c r="E9">
        <f t="shared" si="1"/>
        <v>3.2932981927710836</v>
      </c>
      <c r="F9" t="s">
        <v>19</v>
      </c>
      <c r="G9">
        <f>STDEV(C3:C34)</f>
        <v>3.2725643491541674</v>
      </c>
      <c r="I9">
        <f t="shared" si="2"/>
        <v>7</v>
      </c>
      <c r="J9">
        <v>11</v>
      </c>
    </row>
    <row r="10" spans="1:10" x14ac:dyDescent="0.25">
      <c r="A10" t="s">
        <v>20</v>
      </c>
      <c r="B10">
        <v>11</v>
      </c>
      <c r="C10">
        <v>2</v>
      </c>
      <c r="D10">
        <f t="shared" si="0"/>
        <v>6.3964608433734949</v>
      </c>
      <c r="E10">
        <f t="shared" si="1"/>
        <v>4.6035391566265051</v>
      </c>
      <c r="F10" t="s">
        <v>21</v>
      </c>
      <c r="G10">
        <f>STDEV(B3:B34)</f>
        <v>3.0846589710601617</v>
      </c>
      <c r="I10">
        <f t="shared" si="2"/>
        <v>2</v>
      </c>
      <c r="J10">
        <v>11</v>
      </c>
    </row>
    <row r="11" spans="1:10" x14ac:dyDescent="0.25">
      <c r="A11" t="s">
        <v>22</v>
      </c>
      <c r="B11">
        <v>10</v>
      </c>
      <c r="C11">
        <v>5</v>
      </c>
      <c r="D11">
        <f t="shared" si="0"/>
        <v>7.1826054216867474</v>
      </c>
      <c r="E11">
        <f t="shared" si="1"/>
        <v>2.8173945783132526</v>
      </c>
      <c r="I11">
        <f t="shared" si="2"/>
        <v>5</v>
      </c>
      <c r="J11">
        <v>10</v>
      </c>
    </row>
    <row r="12" spans="1:10" x14ac:dyDescent="0.25">
      <c r="A12" t="s">
        <v>23</v>
      </c>
      <c r="B12">
        <v>10</v>
      </c>
      <c r="C12">
        <v>8</v>
      </c>
      <c r="D12">
        <f t="shared" si="0"/>
        <v>7.96875</v>
      </c>
      <c r="E12">
        <f t="shared" si="1"/>
        <v>2.03125</v>
      </c>
      <c r="I12">
        <f t="shared" si="2"/>
        <v>8</v>
      </c>
      <c r="J12">
        <v>10</v>
      </c>
    </row>
    <row r="13" spans="1:10" x14ac:dyDescent="0.25">
      <c r="A13" t="s">
        <v>24</v>
      </c>
      <c r="B13">
        <v>10</v>
      </c>
      <c r="C13">
        <v>3</v>
      </c>
      <c r="D13">
        <f t="shared" si="0"/>
        <v>6.6585090361445793</v>
      </c>
      <c r="E13">
        <f t="shared" si="1"/>
        <v>3.3414909638554207</v>
      </c>
      <c r="I13">
        <f t="shared" si="2"/>
        <v>3</v>
      </c>
      <c r="J13">
        <v>10</v>
      </c>
    </row>
    <row r="14" spans="1:10" x14ac:dyDescent="0.25">
      <c r="A14" t="s">
        <v>25</v>
      </c>
      <c r="B14">
        <v>10</v>
      </c>
      <c r="C14">
        <v>12</v>
      </c>
      <c r="D14">
        <f t="shared" si="0"/>
        <v>9.0169427710843379</v>
      </c>
      <c r="E14">
        <f t="shared" si="1"/>
        <v>0.98305722891566205</v>
      </c>
      <c r="I14">
        <f t="shared" si="2"/>
        <v>12</v>
      </c>
      <c r="J14">
        <v>10</v>
      </c>
    </row>
    <row r="15" spans="1:10" x14ac:dyDescent="0.25">
      <c r="A15" t="s">
        <v>26</v>
      </c>
      <c r="B15">
        <v>10</v>
      </c>
      <c r="C15">
        <v>9</v>
      </c>
      <c r="D15">
        <f t="shared" si="0"/>
        <v>8.2307981927710845</v>
      </c>
      <c r="E15">
        <f t="shared" si="1"/>
        <v>1.7692018072289155</v>
      </c>
      <c r="I15">
        <f t="shared" si="2"/>
        <v>9</v>
      </c>
      <c r="J15">
        <v>10</v>
      </c>
    </row>
    <row r="16" spans="1:10" x14ac:dyDescent="0.25">
      <c r="A16" t="s">
        <v>27</v>
      </c>
      <c r="B16">
        <v>9</v>
      </c>
      <c r="C16">
        <v>9</v>
      </c>
      <c r="D16">
        <f t="shared" si="0"/>
        <v>8.2307981927710845</v>
      </c>
      <c r="E16">
        <f t="shared" si="1"/>
        <v>0.76920180722891551</v>
      </c>
      <c r="I16">
        <f t="shared" si="2"/>
        <v>9</v>
      </c>
      <c r="J16">
        <v>9</v>
      </c>
    </row>
    <row r="17" spans="1:10" x14ac:dyDescent="0.25">
      <c r="A17" t="s">
        <v>28</v>
      </c>
      <c r="B17">
        <v>8</v>
      </c>
      <c r="C17">
        <v>8</v>
      </c>
      <c r="D17">
        <f t="shared" si="0"/>
        <v>7.96875</v>
      </c>
      <c r="E17">
        <f t="shared" si="1"/>
        <v>3.125E-2</v>
      </c>
      <c r="I17">
        <f t="shared" si="2"/>
        <v>8</v>
      </c>
      <c r="J17">
        <v>8</v>
      </c>
    </row>
    <row r="18" spans="1:10" x14ac:dyDescent="0.25">
      <c r="A18" t="s">
        <v>29</v>
      </c>
      <c r="B18">
        <v>8</v>
      </c>
      <c r="C18">
        <v>12</v>
      </c>
      <c r="D18">
        <f t="shared" si="0"/>
        <v>9.0169427710843379</v>
      </c>
      <c r="E18">
        <f t="shared" si="1"/>
        <v>-1.0169427710843379</v>
      </c>
      <c r="I18">
        <f t="shared" si="2"/>
        <v>12</v>
      </c>
      <c r="J18">
        <v>8</v>
      </c>
    </row>
    <row r="19" spans="1:10" x14ac:dyDescent="0.25">
      <c r="A19" t="s">
        <v>30</v>
      </c>
      <c r="B19">
        <v>7</v>
      </c>
      <c r="C19">
        <v>13</v>
      </c>
      <c r="D19">
        <f t="shared" si="0"/>
        <v>9.2789909638554224</v>
      </c>
      <c r="E19">
        <f t="shared" si="1"/>
        <v>-2.2789909638554224</v>
      </c>
      <c r="I19">
        <f t="shared" si="2"/>
        <v>13</v>
      </c>
      <c r="J19">
        <v>7</v>
      </c>
    </row>
    <row r="20" spans="1:10" x14ac:dyDescent="0.25">
      <c r="A20" t="s">
        <v>31</v>
      </c>
      <c r="B20">
        <v>7</v>
      </c>
      <c r="C20">
        <v>6</v>
      </c>
      <c r="D20">
        <f t="shared" si="0"/>
        <v>7.4446536144578319</v>
      </c>
      <c r="E20">
        <f t="shared" si="1"/>
        <v>-0.44465361445783191</v>
      </c>
      <c r="I20">
        <f t="shared" si="2"/>
        <v>6</v>
      </c>
      <c r="J20">
        <v>7</v>
      </c>
    </row>
    <row r="21" spans="1:10" x14ac:dyDescent="0.25">
      <c r="A21" t="s">
        <v>32</v>
      </c>
      <c r="B21">
        <v>7</v>
      </c>
      <c r="C21">
        <v>4</v>
      </c>
      <c r="D21">
        <f t="shared" si="0"/>
        <v>6.9205572289156629</v>
      </c>
      <c r="E21">
        <f t="shared" si="1"/>
        <v>7.944277108433706E-2</v>
      </c>
      <c r="I21">
        <f t="shared" si="2"/>
        <v>4</v>
      </c>
      <c r="J21">
        <v>7</v>
      </c>
    </row>
    <row r="22" spans="1:10" x14ac:dyDescent="0.25">
      <c r="A22" t="s">
        <v>33</v>
      </c>
      <c r="B22">
        <v>7</v>
      </c>
      <c r="C22">
        <v>2</v>
      </c>
      <c r="D22">
        <f t="shared" si="0"/>
        <v>6.3964608433734949</v>
      </c>
      <c r="E22">
        <f t="shared" si="1"/>
        <v>0.60353915662650515</v>
      </c>
      <c r="I22">
        <f t="shared" si="2"/>
        <v>2</v>
      </c>
      <c r="J22">
        <v>7</v>
      </c>
    </row>
    <row r="23" spans="1:10" x14ac:dyDescent="0.25">
      <c r="A23" t="s">
        <v>34</v>
      </c>
      <c r="B23">
        <v>7</v>
      </c>
      <c r="C23">
        <v>6</v>
      </c>
      <c r="D23">
        <f t="shared" si="0"/>
        <v>7.4446536144578319</v>
      </c>
      <c r="E23">
        <f t="shared" si="1"/>
        <v>-0.44465361445783191</v>
      </c>
      <c r="I23">
        <f t="shared" si="2"/>
        <v>6</v>
      </c>
      <c r="J23">
        <v>7</v>
      </c>
    </row>
    <row r="24" spans="1:10" x14ac:dyDescent="0.25">
      <c r="A24" t="s">
        <v>35</v>
      </c>
      <c r="B24">
        <v>7</v>
      </c>
      <c r="C24">
        <v>8</v>
      </c>
      <c r="D24">
        <f t="shared" si="0"/>
        <v>7.96875</v>
      </c>
      <c r="E24">
        <f t="shared" si="1"/>
        <v>-0.96875</v>
      </c>
      <c r="I24">
        <f t="shared" si="2"/>
        <v>8</v>
      </c>
      <c r="J24">
        <v>7</v>
      </c>
    </row>
    <row r="25" spans="1:10" x14ac:dyDescent="0.25">
      <c r="A25" t="s">
        <v>36</v>
      </c>
      <c r="B25">
        <v>6</v>
      </c>
      <c r="C25">
        <v>8</v>
      </c>
      <c r="D25">
        <f t="shared" si="0"/>
        <v>7.96875</v>
      </c>
      <c r="E25">
        <f t="shared" si="1"/>
        <v>-1.96875</v>
      </c>
      <c r="I25">
        <f t="shared" si="2"/>
        <v>8</v>
      </c>
      <c r="J25">
        <v>6</v>
      </c>
    </row>
    <row r="26" spans="1:10" x14ac:dyDescent="0.25">
      <c r="A26" t="s">
        <v>37</v>
      </c>
      <c r="B26">
        <v>6</v>
      </c>
      <c r="C26">
        <v>6</v>
      </c>
      <c r="D26">
        <f t="shared" si="0"/>
        <v>7.4446536144578319</v>
      </c>
      <c r="E26">
        <f t="shared" si="1"/>
        <v>-1.4446536144578319</v>
      </c>
      <c r="I26">
        <f t="shared" si="2"/>
        <v>6</v>
      </c>
      <c r="J26">
        <v>6</v>
      </c>
    </row>
    <row r="27" spans="1:10" x14ac:dyDescent="0.25">
      <c r="A27" t="s">
        <v>38</v>
      </c>
      <c r="B27">
        <v>6</v>
      </c>
      <c r="C27">
        <v>9</v>
      </c>
      <c r="D27">
        <f t="shared" si="0"/>
        <v>8.2307981927710845</v>
      </c>
      <c r="E27">
        <f t="shared" si="1"/>
        <v>-2.2307981927710845</v>
      </c>
      <c r="I27">
        <f t="shared" si="2"/>
        <v>9</v>
      </c>
      <c r="J27">
        <v>6</v>
      </c>
    </row>
    <row r="28" spans="1:10" x14ac:dyDescent="0.25">
      <c r="A28" t="s">
        <v>39</v>
      </c>
      <c r="B28">
        <v>5</v>
      </c>
      <c r="C28">
        <v>8</v>
      </c>
      <c r="D28">
        <f t="shared" si="0"/>
        <v>7.96875</v>
      </c>
      <c r="E28">
        <f t="shared" si="1"/>
        <v>-2.96875</v>
      </c>
      <c r="I28">
        <f t="shared" si="2"/>
        <v>8</v>
      </c>
      <c r="J28">
        <v>5</v>
      </c>
    </row>
    <row r="29" spans="1:10" x14ac:dyDescent="0.25">
      <c r="A29" t="s">
        <v>40</v>
      </c>
      <c r="B29">
        <v>5</v>
      </c>
      <c r="C29">
        <v>4</v>
      </c>
      <c r="D29">
        <f t="shared" si="0"/>
        <v>6.9205572289156629</v>
      </c>
      <c r="E29">
        <f t="shared" si="1"/>
        <v>-1.9205572289156629</v>
      </c>
      <c r="I29">
        <f t="shared" si="2"/>
        <v>4</v>
      </c>
      <c r="J29">
        <v>5</v>
      </c>
    </row>
    <row r="30" spans="1:10" x14ac:dyDescent="0.25">
      <c r="A30" t="s">
        <v>41</v>
      </c>
      <c r="B30">
        <v>4</v>
      </c>
      <c r="C30">
        <v>8</v>
      </c>
      <c r="D30">
        <f t="shared" si="0"/>
        <v>7.96875</v>
      </c>
      <c r="E30">
        <f t="shared" si="1"/>
        <v>-3.96875</v>
      </c>
      <c r="I30">
        <f t="shared" si="2"/>
        <v>8</v>
      </c>
      <c r="J30">
        <v>4</v>
      </c>
    </row>
    <row r="31" spans="1:10" x14ac:dyDescent="0.25">
      <c r="A31" t="s">
        <v>42</v>
      </c>
      <c r="B31">
        <v>4</v>
      </c>
      <c r="C31">
        <v>10</v>
      </c>
      <c r="D31">
        <f t="shared" si="0"/>
        <v>8.492846385542169</v>
      </c>
      <c r="E31">
        <f t="shared" si="1"/>
        <v>-4.492846385542169</v>
      </c>
      <c r="I31">
        <f t="shared" si="2"/>
        <v>10</v>
      </c>
      <c r="J31">
        <v>4</v>
      </c>
    </row>
    <row r="32" spans="1:10" x14ac:dyDescent="0.25">
      <c r="A32" t="s">
        <v>43</v>
      </c>
      <c r="B32">
        <v>4</v>
      </c>
      <c r="C32">
        <v>8</v>
      </c>
      <c r="D32">
        <f t="shared" si="0"/>
        <v>7.96875</v>
      </c>
      <c r="E32">
        <f t="shared" si="1"/>
        <v>-3.96875</v>
      </c>
      <c r="I32">
        <f t="shared" si="2"/>
        <v>8</v>
      </c>
      <c r="J32">
        <v>4</v>
      </c>
    </row>
    <row r="33" spans="1:10" x14ac:dyDescent="0.25">
      <c r="A33" t="s">
        <v>44</v>
      </c>
      <c r="B33">
        <v>2</v>
      </c>
      <c r="C33">
        <v>5</v>
      </c>
      <c r="D33">
        <f t="shared" si="0"/>
        <v>7.1826054216867474</v>
      </c>
      <c r="E33" s="2">
        <f t="shared" si="1"/>
        <v>-5.1826054216867474</v>
      </c>
      <c r="I33">
        <f t="shared" si="2"/>
        <v>5</v>
      </c>
      <c r="J33">
        <v>2</v>
      </c>
    </row>
    <row r="34" spans="1:10" x14ac:dyDescent="0.25">
      <c r="A34" t="s">
        <v>45</v>
      </c>
      <c r="B34">
        <v>2</v>
      </c>
      <c r="C34">
        <v>7</v>
      </c>
      <c r="D34">
        <f t="shared" si="0"/>
        <v>7.7067018072289164</v>
      </c>
      <c r="E34" s="2">
        <f t="shared" si="1"/>
        <v>-5.7067018072289164</v>
      </c>
      <c r="I34">
        <f t="shared" si="2"/>
        <v>7</v>
      </c>
      <c r="J34">
        <v>2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NFL</vt:lpstr>
      <vt:lpstr>NFL!ExternalData_1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2015-06-04T22:23:25Z</dcterms:created>
  <dcterms:modified xsi:type="dcterms:W3CDTF">2015-06-04T22:23:38Z</dcterms:modified>
</cp:coreProperties>
</file>