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0" windowWidth="12015" windowHeight="405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need_to_add">Sheet1!$E$3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7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otalpop">Sheet1!$E$4</definedName>
    <definedName name="totalreps">Sheet1!$E$2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8" i="1"/>
  <c r="E3" i="1"/>
  <c r="I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8" i="1"/>
  <c r="H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8" i="1"/>
  <c r="E4" i="1"/>
</calcChain>
</file>

<file path=xl/sharedStrings.xml><?xml version="1.0" encoding="utf-8"?>
<sst xmlns="http://schemas.openxmlformats.org/spreadsheetml/2006/main" count="50" uniqueCount="50">
  <si>
    <t>1880 Pop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</si>
  <si>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</si>
  <si>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</si>
  <si>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</si>
  <si>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</si>
  <si>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</si>
  <si>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</si>
  <si>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</si>
  <si>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</si>
  <si>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</si>
  <si>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</si>
  <si>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</si>
  <si>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</si>
  <si>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</si>
  <si>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</si>
  <si>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</si>
  <si>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</si>
  <si>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</si>
  <si>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</si>
  <si>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</si>
  <si>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</si>
  <si>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</si>
  <si>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</si>
  <si>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</si>
  <si>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Hampshire</t>
  </si>
  <si>
    <t>New Jersey</t>
  </si>
  <si>
    <t>New York</t>
  </si>
  <si>
    <t>North Carolina</t>
  </si>
  <si>
    <t>Ohio</t>
  </si>
  <si>
    <t>Oregon</t>
  </si>
  <si>
    <t>Pennsylvania</t>
  </si>
  <si>
    <t>Rhode Island</t>
  </si>
  <si>
    <t>South Carolina</t>
  </si>
  <si>
    <t>Tennessee</t>
  </si>
  <si>
    <t>Texas</t>
  </si>
  <si>
    <t>Vermont</t>
  </si>
  <si>
    <t>Virginia</t>
  </si>
  <si>
    <t>West Virginia</t>
  </si>
  <si>
    <t>Wisconsin</t>
  </si>
  <si>
    <t>Fraction of Total</t>
  </si>
  <si>
    <t>Rounded Down</t>
  </si>
  <si>
    <t>Rank</t>
  </si>
  <si>
    <t>Fractional Reps</t>
  </si>
  <si>
    <t>Final Reps</t>
  </si>
  <si>
    <t>totalreps</t>
  </si>
  <si>
    <t>need to add</t>
  </si>
  <si>
    <t>totalpop</t>
  </si>
  <si>
    <t>Fractional Part</t>
  </si>
  <si>
    <t>Hamilton Broadway</t>
  </si>
  <si>
    <t>Alabama Paradox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</si>
</sst>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45"/>
  <sheetViews>
    <sheetView tabSelected="1" workbookViewId="0">
      <selection activeCell="J12" sqref="J12"/>
    </sheetView>
  </sheetViews>
  <sheetFormatPr defaultRowHeight="15" x14ac:dyDescent="0.25"/>
  <cols>
    <col min="1" max="3" width="9.140625" style="1"/>
    <col min="4" max="4" width="11.28515625" style="1" customWidth="1"/>
    <col min="5" max="5" width="11.140625" style="1" customWidth="1"/>
    <col min="6" max="6" width="21.140625" style="1" customWidth="1"/>
    <col min="7" max="7" width="15.5703125" style="1" customWidth="1"/>
    <col min="8" max="8" width="14.85546875" style="1" customWidth="1"/>
    <col min="9" max="10" width="14.28515625" style="1" customWidth="1"/>
    <col min="11" max="16384" width="9.140625" style="1"/>
  </cols>
  <sheetData>
    <row r="2" spans="4:12" x14ac:dyDescent="0.25">
      <c r="D2" s="1" t="s">
        <v>44</v>
      </c>
      <c r="E2" s="1">
        <v>299</v>
      </c>
      <c r="H2" s="1" t="s">
        <v>48</v>
      </c>
    </row>
    <row r="3" spans="4:12" x14ac:dyDescent="0.25">
      <c r="D3" s="1" t="s">
        <v>45</v>
      </c>
      <c r="E3" s="1">
        <f>totalreps-I6</f>
        <v>22</v>
      </c>
      <c r="H3" s="1" t="s">
        <v>49</v>
      </c>
    </row>
    <row r="4" spans="4:12" x14ac:dyDescent="0.25">
      <c r="D4" s="1" t="s">
        <v>46</v>
      </c>
      <c r="E4" s="1">
        <f>SUM(F8:F45)</f>
        <v>49371340</v>
      </c>
    </row>
    <row r="5" spans="4:12" x14ac:dyDescent="0.25">
      <c r="H5" s="1">
        <f>SUM(H8:H45)</f>
        <v>299</v>
      </c>
      <c r="L5" s="1">
        <f>SUM(L8:L45)</f>
        <v>299</v>
      </c>
    </row>
    <row r="6" spans="4:12" x14ac:dyDescent="0.25">
      <c r="I6" s="1">
        <f>SUM(I8:I45)</f>
        <v>277</v>
      </c>
    </row>
    <row r="7" spans="4:12" x14ac:dyDescent="0.25">
      <c r="F7" s="1" t="s">
        <v>0</v>
      </c>
      <c r="G7" s="1" t="s">
        <v>39</v>
      </c>
      <c r="H7" s="1" t="s">
        <v>42</v>
      </c>
      <c r="I7" s="1" t="s">
        <v>40</v>
      </c>
      <c r="J7" s="1" t="s">
        <v>47</v>
      </c>
      <c r="K7" s="1" t="s">
        <v>41</v>
      </c>
      <c r="L7" s="1" t="s">
        <v>43</v>
      </c>
    </row>
    <row r="8" spans="4:12" x14ac:dyDescent="0.25">
      <c r="E8" s="1" t="s">
        <v>1</v>
      </c>
      <c r="F8" s="1">
        <v>1262505</v>
      </c>
      <c r="G8" s="1">
        <f>F8/totalpop</f>
        <v>2.5571617055563003E-2</v>
      </c>
      <c r="H8" s="1">
        <f>totalreps*G8</f>
        <v>7.6459134996133384</v>
      </c>
      <c r="I8" s="1">
        <f>ROUNDDOWN(H8,0)</f>
        <v>7</v>
      </c>
      <c r="J8" s="1">
        <f>H8-I8</f>
        <v>0.64591349961333844</v>
      </c>
      <c r="K8" s="1">
        <f>RANK(J8,$J$8:$J$45,0)</f>
        <v>21</v>
      </c>
      <c r="L8" s="2">
        <f>IF(K8&lt;=need_to_add,I8+1,I8)</f>
        <v>8</v>
      </c>
    </row>
    <row r="9" spans="4:12" x14ac:dyDescent="0.25">
      <c r="E9" s="1" t="s">
        <v>2</v>
      </c>
      <c r="F9" s="1">
        <v>802525</v>
      </c>
      <c r="G9" s="1">
        <f>F9/totalpop</f>
        <v>1.6254875804464695E-2</v>
      </c>
      <c r="H9" s="1">
        <f>totalreps*G9</f>
        <v>4.8602078655349441</v>
      </c>
      <c r="I9" s="1">
        <f t="shared" ref="I9:I45" si="0">ROUNDDOWN(H9,0)</f>
        <v>4</v>
      </c>
      <c r="J9" s="1">
        <f t="shared" ref="J9:J45" si="1">H9-I9</f>
        <v>0.8602078655349441</v>
      </c>
      <c r="K9" s="1">
        <f t="shared" ref="K9:K45" si="2">RANK(J9,$J$8:$J$45,0)</f>
        <v>8</v>
      </c>
      <c r="L9" s="2">
        <f>IF(K9&lt;=need_to_add,I9+1,I9)</f>
        <v>5</v>
      </c>
    </row>
    <row r="10" spans="4:12" x14ac:dyDescent="0.25">
      <c r="E10" s="1" t="s">
        <v>3</v>
      </c>
      <c r="F10" s="1">
        <v>864694</v>
      </c>
      <c r="G10" s="1">
        <f>F10/totalpop</f>
        <v>1.7514088132912737E-2</v>
      </c>
      <c r="H10" s="1">
        <f>totalreps*G10</f>
        <v>5.2367123517409082</v>
      </c>
      <c r="I10" s="1">
        <f t="shared" si="0"/>
        <v>5</v>
      </c>
      <c r="J10" s="1">
        <f t="shared" si="1"/>
        <v>0.23671235174090821</v>
      </c>
      <c r="K10" s="1">
        <f t="shared" si="2"/>
        <v>30</v>
      </c>
      <c r="L10" s="2">
        <f>IF(K10&lt;=need_to_add,I10+1,I10)</f>
        <v>5</v>
      </c>
    </row>
    <row r="11" spans="4:12" x14ac:dyDescent="0.25">
      <c r="E11" s="1" t="s">
        <v>4</v>
      </c>
      <c r="F11" s="1">
        <v>194327</v>
      </c>
      <c r="G11" s="1">
        <f>F11/totalpop</f>
        <v>3.9360284731992283E-3</v>
      </c>
      <c r="H11" s="1">
        <f>totalreps*G11</f>
        <v>1.1768725134865692</v>
      </c>
      <c r="I11" s="1">
        <f t="shared" si="0"/>
        <v>1</v>
      </c>
      <c r="J11" s="1">
        <f t="shared" si="1"/>
        <v>0.17687251348656918</v>
      </c>
      <c r="K11" s="1">
        <f t="shared" si="2"/>
        <v>31</v>
      </c>
      <c r="L11" s="2">
        <f>IF(K11&lt;=need_to_add,I11+1,I11)</f>
        <v>1</v>
      </c>
    </row>
    <row r="12" spans="4:12" x14ac:dyDescent="0.25">
      <c r="E12" s="1" t="s">
        <v>5</v>
      </c>
      <c r="F12" s="1">
        <v>622700</v>
      </c>
      <c r="G12" s="1">
        <f>F12/totalpop</f>
        <v>1.2612580497106216E-2</v>
      </c>
      <c r="H12" s="1">
        <f>totalreps*G12</f>
        <v>3.7711615686347586</v>
      </c>
      <c r="I12" s="1">
        <f t="shared" si="0"/>
        <v>3</v>
      </c>
      <c r="J12" s="1">
        <f t="shared" si="1"/>
        <v>0.7711615686347586</v>
      </c>
      <c r="K12" s="1">
        <f t="shared" si="2"/>
        <v>14</v>
      </c>
      <c r="L12" s="2">
        <f>IF(K12&lt;=need_to_add,I12+1,I12)</f>
        <v>4</v>
      </c>
    </row>
    <row r="13" spans="4:12" x14ac:dyDescent="0.25">
      <c r="E13" s="1" t="s">
        <v>6</v>
      </c>
      <c r="F13" s="1">
        <v>146608</v>
      </c>
      <c r="G13" s="1">
        <f>F13/totalpop</f>
        <v>2.969496067961696E-3</v>
      </c>
      <c r="H13" s="1">
        <f>totalreps*G13</f>
        <v>0.88787932432054706</v>
      </c>
      <c r="I13" s="1">
        <f t="shared" si="0"/>
        <v>0</v>
      </c>
      <c r="J13" s="1">
        <f t="shared" si="1"/>
        <v>0.88787932432054706</v>
      </c>
      <c r="K13" s="1">
        <f t="shared" si="2"/>
        <v>7</v>
      </c>
      <c r="L13" s="2">
        <f>IF(K13&lt;=need_to_add,I13+1,I13)</f>
        <v>1</v>
      </c>
    </row>
    <row r="14" spans="4:12" x14ac:dyDescent="0.25">
      <c r="E14" s="1" t="s">
        <v>7</v>
      </c>
      <c r="F14" s="1">
        <v>269493</v>
      </c>
      <c r="G14" s="1">
        <f>F14/totalpop</f>
        <v>5.4584906952090022E-3</v>
      </c>
      <c r="H14" s="1">
        <f>totalreps*G14</f>
        <v>1.6320887178674917</v>
      </c>
      <c r="I14" s="1">
        <f t="shared" si="0"/>
        <v>1</v>
      </c>
      <c r="J14" s="1">
        <f t="shared" si="1"/>
        <v>0.63208871786749166</v>
      </c>
      <c r="K14" s="1">
        <f t="shared" si="2"/>
        <v>24</v>
      </c>
      <c r="L14" s="2">
        <f>IF(K14&lt;=need_to_add,I14+1,I14)</f>
        <v>1</v>
      </c>
    </row>
    <row r="15" spans="4:12" x14ac:dyDescent="0.25">
      <c r="E15" s="1" t="s">
        <v>8</v>
      </c>
      <c r="F15" s="1">
        <v>1542180</v>
      </c>
      <c r="G15" s="1">
        <f>F15/totalpop</f>
        <v>3.1236340759639093E-2</v>
      </c>
      <c r="H15" s="1">
        <f>totalreps*G15</f>
        <v>9.3396658871320888</v>
      </c>
      <c r="I15" s="1">
        <f t="shared" si="0"/>
        <v>9</v>
      </c>
      <c r="J15" s="1">
        <f t="shared" si="1"/>
        <v>0.33966588713208878</v>
      </c>
      <c r="K15" s="1">
        <f t="shared" si="2"/>
        <v>29</v>
      </c>
      <c r="L15" s="2">
        <f>IF(K15&lt;=need_to_add,I15+1,I15)</f>
        <v>9</v>
      </c>
    </row>
    <row r="16" spans="4:12" x14ac:dyDescent="0.25">
      <c r="E16" s="1" t="s">
        <v>9</v>
      </c>
      <c r="F16" s="1">
        <v>3077871</v>
      </c>
      <c r="G16" s="1">
        <f>F16/totalpop</f>
        <v>6.2341248991824E-2</v>
      </c>
      <c r="H16" s="1">
        <f>totalreps*G16</f>
        <v>18.640033448555375</v>
      </c>
      <c r="I16" s="1">
        <f t="shared" si="0"/>
        <v>18</v>
      </c>
      <c r="J16" s="1">
        <f t="shared" si="1"/>
        <v>0.64003344855537492</v>
      </c>
      <c r="K16" s="1">
        <f t="shared" si="2"/>
        <v>22</v>
      </c>
      <c r="L16" s="2">
        <f>IF(K16&lt;=need_to_add,I16+1,I16)</f>
        <v>19</v>
      </c>
    </row>
    <row r="17" spans="5:12" x14ac:dyDescent="0.25">
      <c r="E17" s="1" t="s">
        <v>10</v>
      </c>
      <c r="F17" s="1">
        <v>1978301</v>
      </c>
      <c r="G17" s="1">
        <f>F17/totalpop</f>
        <v>4.0069825935451622E-2</v>
      </c>
      <c r="H17" s="1">
        <f>totalreps*G17</f>
        <v>11.980877954700036</v>
      </c>
      <c r="I17" s="1">
        <f t="shared" si="0"/>
        <v>11</v>
      </c>
      <c r="J17" s="1">
        <f t="shared" si="1"/>
        <v>0.98087795470003591</v>
      </c>
      <c r="K17" s="1">
        <f t="shared" si="2"/>
        <v>2</v>
      </c>
      <c r="L17" s="2">
        <f>IF(K17&lt;=need_to_add,I17+1,I17)</f>
        <v>12</v>
      </c>
    </row>
    <row r="18" spans="5:12" x14ac:dyDescent="0.25">
      <c r="E18" s="1" t="s">
        <v>11</v>
      </c>
      <c r="F18" s="1">
        <v>1624615</v>
      </c>
      <c r="G18" s="1">
        <f>F18/totalpop</f>
        <v>3.2906034148556633E-2</v>
      </c>
      <c r="H18" s="1">
        <f>totalreps*G18</f>
        <v>9.8389042104184341</v>
      </c>
      <c r="I18" s="1">
        <f t="shared" si="0"/>
        <v>9</v>
      </c>
      <c r="J18" s="1">
        <f t="shared" si="1"/>
        <v>0.8389042104184341</v>
      </c>
      <c r="K18" s="1">
        <f t="shared" si="2"/>
        <v>11</v>
      </c>
      <c r="L18" s="2">
        <f>IF(K18&lt;=need_to_add,I18+1,I18)</f>
        <v>10</v>
      </c>
    </row>
    <row r="19" spans="5:12" x14ac:dyDescent="0.25">
      <c r="E19" s="1" t="s">
        <v>12</v>
      </c>
      <c r="F19" s="1">
        <v>996096</v>
      </c>
      <c r="G19" s="1">
        <f>F19/totalpop</f>
        <v>2.0175591750193532E-2</v>
      </c>
      <c r="H19" s="1">
        <f>totalreps*G19</f>
        <v>6.0325019333078664</v>
      </c>
      <c r="I19" s="1">
        <f t="shared" si="0"/>
        <v>6</v>
      </c>
      <c r="J19" s="1">
        <f t="shared" si="1"/>
        <v>3.2501933307866437E-2</v>
      </c>
      <c r="K19" s="1">
        <f t="shared" si="2"/>
        <v>36</v>
      </c>
      <c r="L19" s="2">
        <f>IF(K19&lt;=need_to_add,I19+1,I19)</f>
        <v>6</v>
      </c>
    </row>
    <row r="20" spans="5:12" x14ac:dyDescent="0.25">
      <c r="E20" s="1" t="s">
        <v>13</v>
      </c>
      <c r="F20" s="1">
        <v>1648690</v>
      </c>
      <c r="G20" s="1">
        <f>F20/totalpop</f>
        <v>3.33936652316911E-2</v>
      </c>
      <c r="H20" s="1">
        <f>totalreps*G20</f>
        <v>9.9847059042756392</v>
      </c>
      <c r="I20" s="1">
        <f t="shared" si="0"/>
        <v>9</v>
      </c>
      <c r="J20" s="1">
        <f t="shared" si="1"/>
        <v>0.9847059042756392</v>
      </c>
      <c r="K20" s="1">
        <f t="shared" si="2"/>
        <v>1</v>
      </c>
      <c r="L20" s="2">
        <f>IF(K20&lt;=need_to_add,I20+1,I20)</f>
        <v>10</v>
      </c>
    </row>
    <row r="21" spans="5:12" x14ac:dyDescent="0.25">
      <c r="E21" s="1" t="s">
        <v>14</v>
      </c>
      <c r="F21" s="1">
        <v>939946</v>
      </c>
      <c r="G21" s="1">
        <f>F21/totalpop</f>
        <v>1.9038292256195598E-2</v>
      </c>
      <c r="H21" s="1">
        <f>totalreps*G21</f>
        <v>5.692449384602484</v>
      </c>
      <c r="I21" s="1">
        <f t="shared" si="0"/>
        <v>5</v>
      </c>
      <c r="J21" s="1">
        <f t="shared" si="1"/>
        <v>0.69244938460248395</v>
      </c>
      <c r="K21" s="1">
        <f t="shared" si="2"/>
        <v>18</v>
      </c>
      <c r="L21" s="2">
        <f>IF(K21&lt;=need_to_add,I21+1,I21)</f>
        <v>6</v>
      </c>
    </row>
    <row r="22" spans="5:12" x14ac:dyDescent="0.25">
      <c r="E22" s="1" t="s">
        <v>15</v>
      </c>
      <c r="F22" s="1">
        <v>648936</v>
      </c>
      <c r="G22" s="1">
        <f>F22/totalpop</f>
        <v>1.314398191339348E-2</v>
      </c>
      <c r="H22" s="1">
        <f>totalreps*G22</f>
        <v>3.9300505921046502</v>
      </c>
      <c r="I22" s="1">
        <f t="shared" si="0"/>
        <v>3</v>
      </c>
      <c r="J22" s="1">
        <f t="shared" si="1"/>
        <v>0.93005059210465024</v>
      </c>
      <c r="K22" s="1">
        <f t="shared" si="2"/>
        <v>5</v>
      </c>
      <c r="L22" s="2">
        <f>IF(K22&lt;=need_to_add,I22+1,I22)</f>
        <v>4</v>
      </c>
    </row>
    <row r="23" spans="5:12" x14ac:dyDescent="0.25">
      <c r="E23" s="1" t="s">
        <v>16</v>
      </c>
      <c r="F23" s="1">
        <v>934943</v>
      </c>
      <c r="G23" s="1">
        <f>F23/totalpop</f>
        <v>1.8936958162367075E-2</v>
      </c>
      <c r="H23" s="1">
        <f>totalreps*G23</f>
        <v>5.6621504905477558</v>
      </c>
      <c r="I23" s="1">
        <f t="shared" si="0"/>
        <v>5</v>
      </c>
      <c r="J23" s="1">
        <f t="shared" si="1"/>
        <v>0.66215049054775577</v>
      </c>
      <c r="K23" s="1">
        <f t="shared" si="2"/>
        <v>20</v>
      </c>
      <c r="L23" s="2">
        <f>IF(K23&lt;=need_to_add,I23+1,I23)</f>
        <v>6</v>
      </c>
    </row>
    <row r="24" spans="5:12" x14ac:dyDescent="0.25">
      <c r="E24" s="1" t="s">
        <v>17</v>
      </c>
      <c r="F24" s="1">
        <v>1783085</v>
      </c>
      <c r="G24" s="1">
        <f>F24/totalpop</f>
        <v>3.6115791064208508E-2</v>
      </c>
      <c r="H24" s="1">
        <f>totalreps*G24</f>
        <v>10.798621528198344</v>
      </c>
      <c r="I24" s="1">
        <f t="shared" si="0"/>
        <v>10</v>
      </c>
      <c r="J24" s="1">
        <f t="shared" si="1"/>
        <v>0.79862152819834442</v>
      </c>
      <c r="K24" s="1">
        <f t="shared" si="2"/>
        <v>12</v>
      </c>
      <c r="L24" s="2">
        <f>IF(K24&lt;=need_to_add,I24+1,I24)</f>
        <v>11</v>
      </c>
    </row>
    <row r="25" spans="5:12" x14ac:dyDescent="0.25">
      <c r="E25" s="1" t="s">
        <v>18</v>
      </c>
      <c r="F25" s="1">
        <v>1636937</v>
      </c>
      <c r="G25" s="1">
        <f>F25/totalpop</f>
        <v>3.3155612142591231E-2</v>
      </c>
      <c r="H25" s="1">
        <f>totalreps*G25</f>
        <v>9.9135280306347777</v>
      </c>
      <c r="I25" s="1">
        <f t="shared" si="0"/>
        <v>9</v>
      </c>
      <c r="J25" s="1">
        <f t="shared" si="1"/>
        <v>0.91352803063477772</v>
      </c>
      <c r="K25" s="1">
        <f t="shared" si="2"/>
        <v>6</v>
      </c>
      <c r="L25" s="2">
        <f>IF(K25&lt;=need_to_add,I25+1,I25)</f>
        <v>10</v>
      </c>
    </row>
    <row r="26" spans="5:12" x14ac:dyDescent="0.25">
      <c r="E26" s="1" t="s">
        <v>19</v>
      </c>
      <c r="F26" s="1">
        <v>780773</v>
      </c>
      <c r="G26" s="1">
        <f>F26/totalpop</f>
        <v>1.5814296310369538E-2</v>
      </c>
      <c r="H26" s="1">
        <f>totalreps*G26</f>
        <v>4.728474596800492</v>
      </c>
      <c r="I26" s="1">
        <f t="shared" si="0"/>
        <v>4</v>
      </c>
      <c r="J26" s="1">
        <f t="shared" si="1"/>
        <v>0.72847459680049198</v>
      </c>
      <c r="K26" s="1">
        <f t="shared" si="2"/>
        <v>17</v>
      </c>
      <c r="L26" s="2">
        <f>IF(K26&lt;=need_to_add,I26+1,I26)</f>
        <v>5</v>
      </c>
    </row>
    <row r="27" spans="5:12" x14ac:dyDescent="0.25">
      <c r="E27" s="1" t="s">
        <v>20</v>
      </c>
      <c r="F27" s="1">
        <v>1131597</v>
      </c>
      <c r="G27" s="1">
        <f>F27/totalpop</f>
        <v>2.2920119243269477E-2</v>
      </c>
      <c r="H27" s="1">
        <f>totalreps*G27</f>
        <v>6.8531156537375733</v>
      </c>
      <c r="I27" s="1">
        <f t="shared" si="0"/>
        <v>6</v>
      </c>
      <c r="J27" s="1">
        <f t="shared" si="1"/>
        <v>0.85311565373757325</v>
      </c>
      <c r="K27" s="1">
        <f t="shared" si="2"/>
        <v>9</v>
      </c>
      <c r="L27" s="2">
        <f>IF(K27&lt;=need_to_add,I27+1,I27)</f>
        <v>7</v>
      </c>
    </row>
    <row r="28" spans="5:12" x14ac:dyDescent="0.25">
      <c r="E28" s="1" t="s">
        <v>21</v>
      </c>
      <c r="F28" s="1">
        <v>2168380</v>
      </c>
      <c r="G28" s="1">
        <f>F28/totalpop</f>
        <v>4.3919812587626748E-2</v>
      </c>
      <c r="H28" s="1">
        <f>totalreps*G28</f>
        <v>13.132023963700398</v>
      </c>
      <c r="I28" s="1">
        <f t="shared" si="0"/>
        <v>13</v>
      </c>
      <c r="J28" s="1">
        <f t="shared" si="1"/>
        <v>0.13202396370039793</v>
      </c>
      <c r="K28" s="1">
        <f t="shared" si="2"/>
        <v>33</v>
      </c>
      <c r="L28" s="2">
        <f>IF(K28&lt;=need_to_add,I28+1,I28)</f>
        <v>13</v>
      </c>
    </row>
    <row r="29" spans="5:12" x14ac:dyDescent="0.25">
      <c r="E29" s="1" t="s">
        <v>22</v>
      </c>
      <c r="F29" s="1">
        <v>452402</v>
      </c>
      <c r="G29" s="1">
        <f>F29/totalpop</f>
        <v>9.1632513924070121E-3</v>
      </c>
      <c r="H29" s="1">
        <f>totalreps*G29</f>
        <v>2.7398121663296968</v>
      </c>
      <c r="I29" s="1">
        <f t="shared" si="0"/>
        <v>2</v>
      </c>
      <c r="J29" s="1">
        <f t="shared" si="1"/>
        <v>0.73981216632969682</v>
      </c>
      <c r="K29" s="1">
        <f t="shared" si="2"/>
        <v>16</v>
      </c>
      <c r="L29" s="2">
        <f>IF(K29&lt;=need_to_add,I29+1,I29)</f>
        <v>3</v>
      </c>
    </row>
    <row r="30" spans="5:12" x14ac:dyDescent="0.25">
      <c r="E30" s="1" t="s">
        <v>23</v>
      </c>
      <c r="F30" s="1">
        <v>62266</v>
      </c>
      <c r="G30" s="1">
        <f>F30/totalpop</f>
        <v>1.261177031046757E-3</v>
      </c>
      <c r="H30" s="1">
        <f>totalreps*G30</f>
        <v>0.37709193228298032</v>
      </c>
      <c r="I30" s="1">
        <f t="shared" si="0"/>
        <v>0</v>
      </c>
      <c r="J30" s="1">
        <f t="shared" si="1"/>
        <v>0.37709193228298032</v>
      </c>
      <c r="K30" s="1">
        <f t="shared" si="2"/>
        <v>26</v>
      </c>
      <c r="L30" s="2">
        <f>IF(K30&lt;=need_to_add,I30+1,I30)</f>
        <v>0</v>
      </c>
    </row>
    <row r="31" spans="5:12" x14ac:dyDescent="0.25">
      <c r="E31" s="1" t="s">
        <v>24</v>
      </c>
      <c r="F31" s="1">
        <v>346991</v>
      </c>
      <c r="G31" s="1">
        <f>F31/totalpop</f>
        <v>7.0281867982517794E-3</v>
      </c>
      <c r="H31" s="1">
        <f>totalreps*G31</f>
        <v>2.1014278526772818</v>
      </c>
      <c r="I31" s="1">
        <f t="shared" si="0"/>
        <v>2</v>
      </c>
      <c r="J31" s="1">
        <f t="shared" si="1"/>
        <v>0.10142785267728183</v>
      </c>
      <c r="K31" s="1">
        <f t="shared" si="2"/>
        <v>34</v>
      </c>
      <c r="L31" s="2">
        <f>IF(K31&lt;=need_to_add,I31+1,I31)</f>
        <v>2</v>
      </c>
    </row>
    <row r="32" spans="5:12" x14ac:dyDescent="0.25">
      <c r="E32" s="1" t="s">
        <v>25</v>
      </c>
      <c r="F32" s="1">
        <v>1131116</v>
      </c>
      <c r="G32" s="1">
        <f>F32/totalpop</f>
        <v>2.2910376748939771E-2</v>
      </c>
      <c r="H32" s="1">
        <f>totalreps*G32</f>
        <v>6.8502026479329912</v>
      </c>
      <c r="I32" s="1">
        <f t="shared" si="0"/>
        <v>6</v>
      </c>
      <c r="J32" s="1">
        <f t="shared" si="1"/>
        <v>0.85020264793299116</v>
      </c>
      <c r="K32" s="1">
        <f t="shared" si="2"/>
        <v>10</v>
      </c>
      <c r="L32" s="2">
        <f>IF(K32&lt;=need_to_add,I32+1,I32)</f>
        <v>7</v>
      </c>
    </row>
    <row r="33" spans="5:12" x14ac:dyDescent="0.25">
      <c r="E33" s="1" t="s">
        <v>26</v>
      </c>
      <c r="F33" s="1">
        <v>5082871</v>
      </c>
      <c r="G33" s="1">
        <f>F33/totalpop</f>
        <v>0.1029518542539052</v>
      </c>
      <c r="H33" s="1">
        <f>totalreps*G33</f>
        <v>30.782604421917654</v>
      </c>
      <c r="I33" s="1">
        <f t="shared" si="0"/>
        <v>30</v>
      </c>
      <c r="J33" s="1">
        <f t="shared" si="1"/>
        <v>0.78260442191765378</v>
      </c>
      <c r="K33" s="1">
        <f t="shared" si="2"/>
        <v>13</v>
      </c>
      <c r="L33" s="2">
        <f>IF(K33&lt;=need_to_add,I33+1,I33)</f>
        <v>31</v>
      </c>
    </row>
    <row r="34" spans="5:12" x14ac:dyDescent="0.25">
      <c r="E34" s="1" t="s">
        <v>27</v>
      </c>
      <c r="F34" s="1">
        <v>1399750</v>
      </c>
      <c r="G34" s="1">
        <f>F34/totalpop</f>
        <v>2.8351468686083868E-2</v>
      </c>
      <c r="H34" s="1">
        <f>totalreps*G34</f>
        <v>8.4770891371390764</v>
      </c>
      <c r="I34" s="1">
        <f t="shared" si="0"/>
        <v>8</v>
      </c>
      <c r="J34" s="1">
        <f t="shared" si="1"/>
        <v>0.47708913713907641</v>
      </c>
      <c r="K34" s="1">
        <f t="shared" si="2"/>
        <v>25</v>
      </c>
      <c r="L34" s="2">
        <f>IF(K34&lt;=need_to_add,I34+1,I34)</f>
        <v>8</v>
      </c>
    </row>
    <row r="35" spans="5:12" x14ac:dyDescent="0.25">
      <c r="E35" s="1" t="s">
        <v>28</v>
      </c>
      <c r="F35" s="1">
        <v>3198062</v>
      </c>
      <c r="G35" s="1">
        <f>F35/totalpop</f>
        <v>6.4775677548958563E-2</v>
      </c>
      <c r="H35" s="1">
        <f>totalreps*G35</f>
        <v>19.36792758713861</v>
      </c>
      <c r="I35" s="1">
        <f t="shared" si="0"/>
        <v>19</v>
      </c>
      <c r="J35" s="1">
        <f t="shared" si="1"/>
        <v>0.36792758713860962</v>
      </c>
      <c r="K35" s="1">
        <f t="shared" si="2"/>
        <v>27</v>
      </c>
      <c r="L35" s="2">
        <f>IF(K35&lt;=need_to_add,I35+1,I35)</f>
        <v>19</v>
      </c>
    </row>
    <row r="36" spans="5:12" x14ac:dyDescent="0.25">
      <c r="E36" s="1" t="s">
        <v>29</v>
      </c>
      <c r="F36" s="1">
        <v>174768</v>
      </c>
      <c r="G36" s="1">
        <f>F36/totalpop</f>
        <v>3.5398674615677839E-3</v>
      </c>
      <c r="H36" s="1">
        <f>totalreps*G36</f>
        <v>1.0584203710087674</v>
      </c>
      <c r="I36" s="1">
        <f t="shared" si="0"/>
        <v>1</v>
      </c>
      <c r="J36" s="1">
        <f t="shared" si="1"/>
        <v>5.8420371008767402E-2</v>
      </c>
      <c r="K36" s="1">
        <f t="shared" si="2"/>
        <v>35</v>
      </c>
      <c r="L36" s="2">
        <f>IF(K36&lt;=need_to_add,I36+1,I36)</f>
        <v>1</v>
      </c>
    </row>
    <row r="37" spans="5:12" x14ac:dyDescent="0.25">
      <c r="E37" s="1" t="s">
        <v>30</v>
      </c>
      <c r="F37" s="1">
        <v>4282891</v>
      </c>
      <c r="G37" s="1">
        <f>F37/totalpop</f>
        <v>8.6748526574324289E-2</v>
      </c>
      <c r="H37" s="1">
        <f>totalreps*G37</f>
        <v>25.937809445722962</v>
      </c>
      <c r="I37" s="1">
        <f t="shared" si="0"/>
        <v>25</v>
      </c>
      <c r="J37" s="1">
        <f t="shared" si="1"/>
        <v>0.93780944572296221</v>
      </c>
      <c r="K37" s="1">
        <f t="shared" si="2"/>
        <v>4</v>
      </c>
      <c r="L37" s="2">
        <f>IF(K37&lt;=need_to_add,I37+1,I37)</f>
        <v>26</v>
      </c>
    </row>
    <row r="38" spans="5:12" x14ac:dyDescent="0.25">
      <c r="E38" s="1" t="s">
        <v>31</v>
      </c>
      <c r="F38" s="1">
        <v>276531</v>
      </c>
      <c r="G38" s="1">
        <f>F38/totalpop</f>
        <v>5.6010430342785912E-3</v>
      </c>
      <c r="H38" s="1">
        <f>totalreps*G38</f>
        <v>1.6747118672492989</v>
      </c>
      <c r="I38" s="1">
        <f t="shared" si="0"/>
        <v>1</v>
      </c>
      <c r="J38" s="1">
        <f t="shared" si="1"/>
        <v>0.67471186724929888</v>
      </c>
      <c r="K38" s="1">
        <f t="shared" si="2"/>
        <v>19</v>
      </c>
      <c r="L38" s="2">
        <f>IF(K38&lt;=need_to_add,I38+1,I38)</f>
        <v>2</v>
      </c>
    </row>
    <row r="39" spans="5:12" x14ac:dyDescent="0.25">
      <c r="E39" s="1" t="s">
        <v>32</v>
      </c>
      <c r="F39" s="1">
        <v>995577</v>
      </c>
      <c r="G39" s="1">
        <f>F39/totalpop</f>
        <v>2.0165079578557114E-2</v>
      </c>
      <c r="H39" s="1">
        <f>totalreps*G39</f>
        <v>6.0293587939885773</v>
      </c>
      <c r="I39" s="1">
        <f t="shared" si="0"/>
        <v>6</v>
      </c>
      <c r="J39" s="1">
        <f t="shared" si="1"/>
        <v>2.9358793988577325E-2</v>
      </c>
      <c r="K39" s="1">
        <f t="shared" si="2"/>
        <v>37</v>
      </c>
      <c r="L39" s="2">
        <f>IF(K39&lt;=need_to_add,I39+1,I39)</f>
        <v>6</v>
      </c>
    </row>
    <row r="40" spans="5:12" x14ac:dyDescent="0.25">
      <c r="E40" s="1" t="s">
        <v>33</v>
      </c>
      <c r="F40" s="1">
        <v>1542359</v>
      </c>
      <c r="G40" s="1">
        <f>F40/totalpop</f>
        <v>3.123996634484703E-2</v>
      </c>
      <c r="H40" s="1">
        <f>totalreps*G40</f>
        <v>9.3407499371092619</v>
      </c>
      <c r="I40" s="1">
        <f t="shared" si="0"/>
        <v>9</v>
      </c>
      <c r="J40" s="1">
        <f t="shared" si="1"/>
        <v>0.34074993710926194</v>
      </c>
      <c r="K40" s="1">
        <f t="shared" si="2"/>
        <v>28</v>
      </c>
      <c r="L40" s="2">
        <f>IF(K40&lt;=need_to_add,I40+1,I40)</f>
        <v>9</v>
      </c>
    </row>
    <row r="41" spans="5:12" x14ac:dyDescent="0.25">
      <c r="E41" s="1" t="s">
        <v>34</v>
      </c>
      <c r="F41" s="1">
        <v>1591749</v>
      </c>
      <c r="G41" s="1">
        <f>F41/totalpop</f>
        <v>3.2240344296913956E-2</v>
      </c>
      <c r="H41" s="1">
        <f>totalreps*G41</f>
        <v>9.6398629447772723</v>
      </c>
      <c r="I41" s="1">
        <f t="shared" si="0"/>
        <v>9</v>
      </c>
      <c r="J41" s="1">
        <f t="shared" si="1"/>
        <v>0.63986294477727235</v>
      </c>
      <c r="K41" s="1">
        <f t="shared" si="2"/>
        <v>23</v>
      </c>
      <c r="L41" s="2">
        <f>IF(K41&lt;=need_to_add,I41+1,I41)</f>
        <v>9</v>
      </c>
    </row>
    <row r="42" spans="5:12" x14ac:dyDescent="0.25">
      <c r="E42" s="1" t="s">
        <v>35</v>
      </c>
      <c r="F42" s="1">
        <v>332286</v>
      </c>
      <c r="G42" s="1">
        <f>F42/totalpop</f>
        <v>6.7303419352199067E-3</v>
      </c>
      <c r="H42" s="1">
        <f>totalreps*G42</f>
        <v>2.0123722386307521</v>
      </c>
      <c r="I42" s="1">
        <f t="shared" si="0"/>
        <v>2</v>
      </c>
      <c r="J42" s="1">
        <f t="shared" si="1"/>
        <v>1.2372238630752097E-2</v>
      </c>
      <c r="K42" s="1">
        <f t="shared" si="2"/>
        <v>38</v>
      </c>
      <c r="L42" s="2">
        <f>IF(K42&lt;=need_to_add,I42+1,I42)</f>
        <v>2</v>
      </c>
    </row>
    <row r="43" spans="5:12" x14ac:dyDescent="0.25">
      <c r="E43" s="1" t="s">
        <v>36</v>
      </c>
      <c r="F43" s="1">
        <v>1512565</v>
      </c>
      <c r="G43" s="1">
        <f>F43/totalpop</f>
        <v>3.0636498827052293E-2</v>
      </c>
      <c r="H43" s="1">
        <f>totalreps*G43</f>
        <v>9.1603131492886352</v>
      </c>
      <c r="I43" s="1">
        <f t="shared" si="0"/>
        <v>9</v>
      </c>
      <c r="J43" s="1">
        <f t="shared" si="1"/>
        <v>0.16031314928863516</v>
      </c>
      <c r="K43" s="1">
        <f t="shared" si="2"/>
        <v>32</v>
      </c>
      <c r="L43" s="2">
        <f>IF(K43&lt;=need_to_add,I43+1,I43)</f>
        <v>9</v>
      </c>
    </row>
    <row r="44" spans="5:12" x14ac:dyDescent="0.25">
      <c r="E44" s="1" t="s">
        <v>37</v>
      </c>
      <c r="F44" s="1">
        <v>618457</v>
      </c>
      <c r="G44" s="1">
        <f>F44/totalpop</f>
        <v>1.2526639949411946E-2</v>
      </c>
      <c r="H44" s="1">
        <f>totalreps*G44</f>
        <v>3.7454653448741717</v>
      </c>
      <c r="I44" s="1">
        <f t="shared" si="0"/>
        <v>3</v>
      </c>
      <c r="J44" s="1">
        <f t="shared" si="1"/>
        <v>0.74546534487417171</v>
      </c>
      <c r="K44" s="1">
        <f t="shared" si="2"/>
        <v>15</v>
      </c>
      <c r="L44" s="2">
        <f>IF(K44&lt;=need_to_add,I44+1,I44)</f>
        <v>4</v>
      </c>
    </row>
    <row r="45" spans="5:12" x14ac:dyDescent="0.25">
      <c r="E45" s="1" t="s">
        <v>38</v>
      </c>
      <c r="F45" s="1">
        <v>1315497</v>
      </c>
      <c r="G45" s="1">
        <f>F45/totalpop</f>
        <v>2.6644952314439915E-2</v>
      </c>
      <c r="H45" s="1">
        <f>totalreps*G45</f>
        <v>7.9668407420175349</v>
      </c>
      <c r="I45" s="1">
        <f t="shared" si="0"/>
        <v>7</v>
      </c>
      <c r="J45" s="1">
        <f t="shared" si="1"/>
        <v>0.96684074201753489</v>
      </c>
      <c r="K45" s="1">
        <f t="shared" si="2"/>
        <v>3</v>
      </c>
      <c r="L45" s="2">
        <f>IF(K45&lt;=need_to_add,I45+1,I45)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need_to_add</vt:lpstr>
      <vt:lpstr>totalpop</vt:lpstr>
      <vt:lpstr>totalreps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2016-04-26T10:54:59Z</dcterms:created>
  <dcterms:modified xsi:type="dcterms:W3CDTF">2016-04-26T19:47:30Z</dcterms:modified>
</cp:coreProperties>
</file>