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problems\"/>
    </mc:Choice>
  </mc:AlternateContent>
  <bookViews>
    <workbookView xWindow="0" yWindow="0" windowWidth="12015" windowHeight="4050" activeTab="2"/>
  </bookViews>
  <sheets>
    <sheet name="save for  retirement" sheetId="1" r:id="rId1"/>
    <sheet name="save for  retirement_STS" sheetId="3" state="veryHidden" r:id="rId2"/>
    <sheet name="STS_1" sheetId="4" r:id="rId3"/>
  </sheets>
  <definedNames>
    <definedName name="annrate">'save for  retirement'!$D$2</definedName>
    <definedName name="ChartData" localSheetId="2">STS_1!$K$5:$K$10</definedName>
    <definedName name="fractionsaved">'save for  retirement'!$D$1</definedName>
    <definedName name="InputValues" localSheetId="2">STS_1!$A$5:$A$10</definedName>
    <definedName name="OutputAddresses" localSheetId="2">STS_1!$B$4</definedName>
    <definedName name="OutputValues" localSheetId="2">STS_1!$B$5:$B$10</definedName>
    <definedName name="salary">'save for  retirement'!$D$3</definedName>
    <definedName name="solver_adj" localSheetId="0" hidden="1">'save for  retirement'!$D$1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'save for  retirement'!$H$2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'save for  retirement'!$D$1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salary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4" l="1"/>
  <c r="K10" i="4"/>
  <c r="K9" i="4"/>
  <c r="K8" i="4"/>
  <c r="K7" i="4"/>
  <c r="K6" i="4"/>
  <c r="K5" i="4"/>
  <c r="J4" i="4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6" i="1"/>
  <c r="E5" i="1"/>
  <c r="F5" i="1" s="1"/>
  <c r="D6" i="1" s="1"/>
  <c r="F6" i="1" l="1"/>
  <c r="D7" i="1" s="1"/>
  <c r="F7" i="1" s="1"/>
  <c r="D8" i="1" s="1"/>
  <c r="F8" i="1" s="1"/>
  <c r="D9" i="1" s="1"/>
  <c r="F9" i="1" s="1"/>
  <c r="D10" i="1" s="1"/>
  <c r="F10" i="1" s="1"/>
  <c r="D11" i="1" s="1"/>
  <c r="F11" i="1" s="1"/>
  <c r="D12" i="1" s="1"/>
  <c r="F12" i="1" s="1"/>
  <c r="D13" i="1" s="1"/>
  <c r="F13" i="1" s="1"/>
  <c r="D14" i="1" s="1"/>
  <c r="F14" i="1" s="1"/>
  <c r="D15" i="1" l="1"/>
  <c r="F15" i="1" s="1"/>
  <c r="D16" i="1" s="1"/>
  <c r="F16" i="1" s="1"/>
  <c r="D17" i="1" s="1"/>
  <c r="F17" i="1" s="1"/>
  <c r="D18" i="1" s="1"/>
  <c r="F18" i="1" s="1"/>
  <c r="D19" i="1" s="1"/>
  <c r="F19" i="1" s="1"/>
  <c r="D20" i="1" s="1"/>
  <c r="F20" i="1" s="1"/>
  <c r="D21" i="1" s="1"/>
  <c r="F21" i="1" s="1"/>
  <c r="D22" i="1" s="1"/>
  <c r="F22" i="1" s="1"/>
  <c r="D23" i="1" s="1"/>
  <c r="F23" i="1" s="1"/>
  <c r="D24" i="1" s="1"/>
  <c r="F24" i="1" s="1"/>
  <c r="D25" i="1" s="1"/>
  <c r="F25" i="1" s="1"/>
  <c r="D26" i="1" s="1"/>
  <c r="F26" i="1" s="1"/>
  <c r="D27" i="1" s="1"/>
  <c r="F27" i="1" s="1"/>
  <c r="D28" i="1" s="1"/>
  <c r="F28" i="1" s="1"/>
  <c r="D29" i="1" s="1"/>
  <c r="F29" i="1" s="1"/>
  <c r="D30" i="1" s="1"/>
  <c r="F30" i="1" s="1"/>
  <c r="D31" i="1" s="1"/>
  <c r="F31" i="1" s="1"/>
  <c r="D32" i="1" s="1"/>
  <c r="F32" i="1" s="1"/>
  <c r="D33" i="1" s="1"/>
  <c r="F33" i="1" s="1"/>
  <c r="D34" i="1" s="1"/>
  <c r="F34" i="1" s="1"/>
  <c r="H2" i="1" l="1"/>
</calcChain>
</file>

<file path=xl/comments1.xml><?xml version="1.0" encoding="utf-8"?>
<comments xmlns="http://schemas.openxmlformats.org/spreadsheetml/2006/main">
  <authors>
    <author>tsadmin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>Solver found a solution. All constraints and optimality conditions are satisfied.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Solver found a solution. All constraints and optimality conditions are satisfied.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Solver found a solution. All constraints and optimality conditions are satisfied.</t>
        </r>
      </text>
    </comment>
    <comment ref="B8" authorId="0" shapeId="0">
      <text>
        <r>
          <rPr>
            <sz val="9"/>
            <color indexed="81"/>
            <rFont val="Tahoma"/>
            <family val="2"/>
          </rPr>
          <t>Solver found a solution. All constraints and optimality conditions are satisfied.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Solver found a solution. All constraints and optimality conditions are satisfied.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<sst xmlns="http://schemas.openxmlformats.org/spreadsheetml/2006/main" count="25" uniqueCount="23">
  <si>
    <t>Year</t>
  </si>
  <si>
    <t>annrate</t>
  </si>
  <si>
    <t>salary</t>
  </si>
  <si>
    <t>Start cash</t>
  </si>
  <si>
    <t>Contribution</t>
  </si>
  <si>
    <t>End Cash</t>
  </si>
  <si>
    <t>fractionsaved</t>
  </si>
  <si>
    <t>years</t>
  </si>
  <si>
    <t>finalcapital</t>
  </si>
  <si>
    <t xml:space="preserve"> </t>
  </si>
  <si>
    <t>what fraction of my salary do I need</t>
  </si>
  <si>
    <t>to save each year so Iend up with one year's salary?</t>
  </si>
  <si>
    <t>5,10,15,20,25 or 30 years</t>
  </si>
  <si>
    <t>Money earns 5% per year</t>
  </si>
  <si>
    <t>One way SolverTable</t>
  </si>
  <si>
    <t>vary G1</t>
  </si>
  <si>
    <t>track as output D1</t>
  </si>
  <si>
    <t>$H$1</t>
  </si>
  <si>
    <t>$D$1</t>
  </si>
  <si>
    <t>Input</t>
  </si>
  <si>
    <t>Oneway analysis for Solver model in save for  retirement worksheet</t>
  </si>
  <si>
    <t>Input (cell $H$1) values along side, output cell(s) along top</t>
  </si>
  <si>
    <t>Data for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</si>
</sst>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NumberFormat="1"/>
    <xf numFmtId="0" fontId="0" fillId="0" borderId="0" xfId="0" applyAlignment="1">
      <alignment horizontal="right" textRotation="90"/>
    </xf>
    <xf numFmtId="0" fontId="0" fillId="2" borderId="0" xfId="0" applyFill="1" applyAlignment="1">
      <alignment horizontal="right" textRotation="90"/>
    </xf>
    <xf numFmtId="0" fontId="2" fillId="0" borderId="0" xfId="0" applyFont="1"/>
    <xf numFmtId="10" fontId="0" fillId="0" borderId="2" xfId="0" applyNumberFormat="1" applyBorder="1"/>
    <xf numFmtId="10" fontId="0" fillId="0" borderId="1" xfId="0" applyNumberFormat="1" applyBorder="1"/>
    <xf numFmtId="10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STS_1!$K$1</c:f>
          <c:strCache>
            <c:ptCount val="1"/>
            <c:pt idx="0">
              <c:v>Sensitivity of fractionsaved to Input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STS_1!$A$5:$A$10</c:f>
              <c:numCache>
                <c:formatCode>General</c:formatCode>
                <c:ptCount val="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cat>
          <c:val>
            <c:numRef>
              <c:f>STS_1!$K$5:$K$10</c:f>
              <c:numCache>
                <c:formatCode>General</c:formatCode>
                <c:ptCount val="6"/>
                <c:pt idx="0">
                  <c:v>0.17235695059835057</c:v>
                </c:pt>
                <c:pt idx="1">
                  <c:v>7.5718642824244439E-2</c:v>
                </c:pt>
                <c:pt idx="2">
                  <c:v>4.4135512008804147E-2</c:v>
                </c:pt>
                <c:pt idx="3">
                  <c:v>2.8802463991134578E-2</c:v>
                </c:pt>
                <c:pt idx="4">
                  <c:v>1.9954721237361535E-2</c:v>
                </c:pt>
                <c:pt idx="5">
                  <c:v>1.4334700076453879E-2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529624"/>
        <c:axId val="554530408"/>
      </c:lineChart>
      <c:catAx>
        <c:axId val="554529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Input ($H$1)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54530408"/>
        <c:crosses val="autoZero"/>
        <c:auto val="1"/>
        <c:lblAlgn val="ctr"/>
        <c:lblOffset val="100"/>
        <c:noMultiLvlLbl val="0"/>
      </c:catAx>
      <c:valAx>
        <c:axId val="554530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4529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0</xdr:rowOff>
    </xdr:from>
    <xdr:to>
      <xdr:col>18</xdr:col>
      <xdr:colOff>0</xdr:colOff>
      <xdr:row>26</xdr:row>
      <xdr:rowOff>0</xdr:rowOff>
    </xdr:to>
    <xdr:graphicFrame macro="">
      <xdr:nvGraphicFramePr>
        <xdr:cNvPr id="2" name="STS_1_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0</xdr:colOff>
      <xdr:row>3</xdr:row>
      <xdr:rowOff>762000</xdr:rowOff>
    </xdr:to>
    <xdr:sp macro="" textlink="">
      <xdr:nvSpPr>
        <xdr:cNvPr id="3" name="TextBox 2"/>
        <xdr:cNvSpPr txBox="1"/>
      </xdr:nvSpPr>
      <xdr:spPr>
        <a:xfrm>
          <a:off x="7315200" y="571500"/>
          <a:ext cx="24384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US" sz="1100"/>
            <a:t>When you select an output from the dropdown list in cell $K$4, the chart will adapt to that output.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zoomScale="130" zoomScaleNormal="130" workbookViewId="0"/>
  </sheetViews>
  <sheetFormatPr defaultRowHeight="15" x14ac:dyDescent="0.25"/>
  <cols>
    <col min="3" max="3" width="12.7109375" customWidth="1"/>
    <col min="5" max="5" width="12.28515625" bestFit="1" customWidth="1"/>
    <col min="7" max="7" width="13.140625" customWidth="1"/>
    <col min="8" max="8" width="12.85546875" bestFit="1" customWidth="1"/>
  </cols>
  <sheetData>
    <row r="1" spans="2:8" x14ac:dyDescent="0.25">
      <c r="C1" t="s">
        <v>6</v>
      </c>
      <c r="D1">
        <v>0.17235694825649261</v>
      </c>
      <c r="G1" t="s">
        <v>7</v>
      </c>
      <c r="H1">
        <v>5</v>
      </c>
    </row>
    <row r="2" spans="2:8" x14ac:dyDescent="0.25">
      <c r="C2" t="s">
        <v>1</v>
      </c>
      <c r="D2">
        <v>0.05</v>
      </c>
      <c r="G2" t="s">
        <v>8</v>
      </c>
      <c r="H2">
        <f>INDEX(F5:F34,H1,1)</f>
        <v>99.999998641274416</v>
      </c>
    </row>
    <row r="3" spans="2:8" x14ac:dyDescent="0.25">
      <c r="C3" t="s">
        <v>2</v>
      </c>
      <c r="D3">
        <v>100</v>
      </c>
    </row>
    <row r="4" spans="2:8" x14ac:dyDescent="0.25">
      <c r="C4" t="s">
        <v>0</v>
      </c>
      <c r="D4" t="s">
        <v>3</v>
      </c>
      <c r="E4" t="s">
        <v>4</v>
      </c>
      <c r="F4" t="s">
        <v>5</v>
      </c>
    </row>
    <row r="5" spans="2:8" x14ac:dyDescent="0.25">
      <c r="C5">
        <v>1</v>
      </c>
      <c r="D5">
        <v>0</v>
      </c>
      <c r="E5">
        <f>salary*fractionsaved</f>
        <v>17.235694825649261</v>
      </c>
      <c r="F5">
        <f>(D5+E5)*(1+annrate)</f>
        <v>18.097479566931725</v>
      </c>
      <c r="H5" t="s">
        <v>13</v>
      </c>
    </row>
    <row r="6" spans="2:8" x14ac:dyDescent="0.25">
      <c r="B6" t="s">
        <v>9</v>
      </c>
      <c r="C6">
        <v>2</v>
      </c>
      <c r="D6">
        <f>F5</f>
        <v>18.097479566931725</v>
      </c>
      <c r="E6">
        <f>salary*fractionsaved</f>
        <v>17.235694825649261</v>
      </c>
      <c r="F6">
        <f>(D6+E6)*(1+annrate)</f>
        <v>37.099833112210035</v>
      </c>
      <c r="H6" t="s">
        <v>12</v>
      </c>
    </row>
    <row r="7" spans="2:8" x14ac:dyDescent="0.25">
      <c r="C7">
        <v>3</v>
      </c>
      <c r="D7">
        <f t="shared" ref="D7:D34" si="0">F6</f>
        <v>37.099833112210035</v>
      </c>
      <c r="E7">
        <f>salary*fractionsaved</f>
        <v>17.235694825649261</v>
      </c>
      <c r="F7">
        <f>(D7+E7)*(1+annrate)</f>
        <v>57.052304334752264</v>
      </c>
      <c r="H7" t="s">
        <v>10</v>
      </c>
    </row>
    <row r="8" spans="2:8" x14ac:dyDescent="0.25">
      <c r="C8">
        <v>4</v>
      </c>
      <c r="D8">
        <f t="shared" si="0"/>
        <v>57.052304334752264</v>
      </c>
      <c r="E8">
        <f>salary*fractionsaved</f>
        <v>17.235694825649261</v>
      </c>
      <c r="F8">
        <f>(D8+E8)*(1+annrate)</f>
        <v>78.002399118421607</v>
      </c>
      <c r="H8" t="s">
        <v>11</v>
      </c>
    </row>
    <row r="9" spans="2:8" x14ac:dyDescent="0.25">
      <c r="C9">
        <v>5</v>
      </c>
      <c r="D9">
        <f t="shared" si="0"/>
        <v>78.002399118421607</v>
      </c>
      <c r="E9">
        <f>salary*fractionsaved</f>
        <v>17.235694825649261</v>
      </c>
      <c r="F9">
        <f>(D9+E9)*(1+annrate)</f>
        <v>99.999998641274416</v>
      </c>
    </row>
    <row r="10" spans="2:8" x14ac:dyDescent="0.25">
      <c r="C10">
        <v>6</v>
      </c>
      <c r="D10">
        <f t="shared" si="0"/>
        <v>99.999998641274416</v>
      </c>
      <c r="E10">
        <f>salary*fractionsaved</f>
        <v>17.235694825649261</v>
      </c>
      <c r="F10">
        <f>(D10+E10)*(1+annrate)</f>
        <v>123.09747814026987</v>
      </c>
      <c r="H10" t="s">
        <v>14</v>
      </c>
    </row>
    <row r="11" spans="2:8" x14ac:dyDescent="0.25">
      <c r="C11">
        <v>7</v>
      </c>
      <c r="D11">
        <f t="shared" si="0"/>
        <v>123.09747814026987</v>
      </c>
      <c r="E11">
        <f>salary*fractionsaved</f>
        <v>17.235694825649261</v>
      </c>
      <c r="F11">
        <f>(D11+E11)*(1+annrate)</f>
        <v>147.34983161421508</v>
      </c>
      <c r="H11" t="s">
        <v>15</v>
      </c>
    </row>
    <row r="12" spans="2:8" x14ac:dyDescent="0.25">
      <c r="C12">
        <v>8</v>
      </c>
      <c r="D12">
        <f t="shared" si="0"/>
        <v>147.34983161421508</v>
      </c>
      <c r="E12">
        <f>salary*fractionsaved</f>
        <v>17.235694825649261</v>
      </c>
      <c r="F12">
        <f>(D12+E12)*(1+annrate)</f>
        <v>172.81480276185755</v>
      </c>
      <c r="H12" t="s">
        <v>16</v>
      </c>
    </row>
    <row r="13" spans="2:8" x14ac:dyDescent="0.25">
      <c r="C13">
        <v>9</v>
      </c>
      <c r="D13">
        <f t="shared" si="0"/>
        <v>172.81480276185755</v>
      </c>
      <c r="E13">
        <f>salary*fractionsaved</f>
        <v>17.235694825649261</v>
      </c>
      <c r="F13">
        <f>(D13+E13)*(1+annrate)</f>
        <v>199.55302246688217</v>
      </c>
    </row>
    <row r="14" spans="2:8" x14ac:dyDescent="0.25">
      <c r="C14">
        <v>10</v>
      </c>
      <c r="D14">
        <f t="shared" si="0"/>
        <v>199.55302246688217</v>
      </c>
      <c r="E14">
        <f>salary*fractionsaved</f>
        <v>17.235694825649261</v>
      </c>
      <c r="F14">
        <f>(D14+E14)*(1+annrate)</f>
        <v>227.62815315715801</v>
      </c>
    </row>
    <row r="15" spans="2:8" x14ac:dyDescent="0.25">
      <c r="C15">
        <v>11</v>
      </c>
      <c r="D15">
        <f t="shared" si="0"/>
        <v>227.62815315715801</v>
      </c>
      <c r="E15">
        <f>salary*fractionsaved</f>
        <v>17.235694825649261</v>
      </c>
      <c r="F15">
        <f>(D15+E15)*(1+annrate)</f>
        <v>257.10704038194763</v>
      </c>
    </row>
    <row r="16" spans="2:8" x14ac:dyDescent="0.25">
      <c r="C16">
        <v>12</v>
      </c>
      <c r="D16">
        <f t="shared" si="0"/>
        <v>257.10704038194763</v>
      </c>
      <c r="E16">
        <f>salary*fractionsaved</f>
        <v>17.235694825649261</v>
      </c>
      <c r="F16">
        <f>(D16+E16)*(1+annrate)</f>
        <v>288.05987196797673</v>
      </c>
    </row>
    <row r="17" spans="3:6" x14ac:dyDescent="0.25">
      <c r="C17">
        <v>13</v>
      </c>
      <c r="D17">
        <f t="shared" si="0"/>
        <v>288.05987196797673</v>
      </c>
      <c r="E17">
        <f>salary*fractionsaved</f>
        <v>17.235694825649261</v>
      </c>
      <c r="F17">
        <f>(D17+E17)*(1+annrate)</f>
        <v>320.56034513330729</v>
      </c>
    </row>
    <row r="18" spans="3:6" x14ac:dyDescent="0.25">
      <c r="C18">
        <v>14</v>
      </c>
      <c r="D18">
        <f t="shared" si="0"/>
        <v>320.56034513330729</v>
      </c>
      <c r="E18">
        <f>salary*fractionsaved</f>
        <v>17.235694825649261</v>
      </c>
      <c r="F18">
        <f>(D18+E18)*(1+annrate)</f>
        <v>354.68584195690443</v>
      </c>
    </row>
    <row r="19" spans="3:6" x14ac:dyDescent="0.25">
      <c r="C19">
        <v>15</v>
      </c>
      <c r="D19">
        <f t="shared" si="0"/>
        <v>354.68584195690443</v>
      </c>
      <c r="E19">
        <f>salary*fractionsaved</f>
        <v>17.235694825649261</v>
      </c>
      <c r="F19">
        <f>(D19+E19)*(1+annrate)</f>
        <v>390.51761362168139</v>
      </c>
    </row>
    <row r="20" spans="3:6" x14ac:dyDescent="0.25">
      <c r="C20">
        <v>16</v>
      </c>
      <c r="D20">
        <f t="shared" si="0"/>
        <v>390.51761362168139</v>
      </c>
      <c r="E20">
        <f>salary*fractionsaved</f>
        <v>17.235694825649261</v>
      </c>
      <c r="F20">
        <f>(D20+E20)*(1+annrate)</f>
        <v>428.14097386969718</v>
      </c>
    </row>
    <row r="21" spans="3:6" x14ac:dyDescent="0.25">
      <c r="C21">
        <v>17</v>
      </c>
      <c r="D21">
        <f t="shared" si="0"/>
        <v>428.14097386969718</v>
      </c>
      <c r="E21">
        <f>salary*fractionsaved</f>
        <v>17.235694825649261</v>
      </c>
      <c r="F21">
        <f>(D21+E21)*(1+annrate)</f>
        <v>467.64550213011375</v>
      </c>
    </row>
    <row r="22" spans="3:6" x14ac:dyDescent="0.25">
      <c r="C22">
        <v>18</v>
      </c>
      <c r="D22">
        <f t="shared" si="0"/>
        <v>467.64550213011375</v>
      </c>
      <c r="E22">
        <f>salary*fractionsaved</f>
        <v>17.235694825649261</v>
      </c>
      <c r="F22">
        <f>(D22+E22)*(1+annrate)</f>
        <v>509.12525680355117</v>
      </c>
    </row>
    <row r="23" spans="3:6" x14ac:dyDescent="0.25">
      <c r="C23">
        <v>19</v>
      </c>
      <c r="D23">
        <f t="shared" si="0"/>
        <v>509.12525680355117</v>
      </c>
      <c r="E23">
        <f>salary*fractionsaved</f>
        <v>17.235694825649261</v>
      </c>
      <c r="F23">
        <f>(D23+E23)*(1+annrate)</f>
        <v>552.67899921066044</v>
      </c>
    </row>
    <row r="24" spans="3:6" x14ac:dyDescent="0.25">
      <c r="C24">
        <v>20</v>
      </c>
      <c r="D24">
        <f t="shared" si="0"/>
        <v>552.67899921066044</v>
      </c>
      <c r="E24">
        <f>salary*fractionsaved</f>
        <v>17.235694825649261</v>
      </c>
      <c r="F24">
        <f>(D24+E24)*(1+annrate)</f>
        <v>598.41042873812523</v>
      </c>
    </row>
    <row r="25" spans="3:6" x14ac:dyDescent="0.25">
      <c r="C25">
        <v>21</v>
      </c>
      <c r="D25">
        <f t="shared" si="0"/>
        <v>598.41042873812523</v>
      </c>
      <c r="E25">
        <f>salary*fractionsaved</f>
        <v>17.235694825649261</v>
      </c>
      <c r="F25">
        <f>(D25+E25)*(1+annrate)</f>
        <v>646.42842974196321</v>
      </c>
    </row>
    <row r="26" spans="3:6" x14ac:dyDescent="0.25">
      <c r="C26">
        <v>22</v>
      </c>
      <c r="D26">
        <f t="shared" si="0"/>
        <v>646.42842974196321</v>
      </c>
      <c r="E26">
        <f>salary*fractionsaved</f>
        <v>17.235694825649261</v>
      </c>
      <c r="F26">
        <f>(D26+E26)*(1+annrate)</f>
        <v>696.84733079599312</v>
      </c>
    </row>
    <row r="27" spans="3:6" x14ac:dyDescent="0.25">
      <c r="C27">
        <v>23</v>
      </c>
      <c r="D27">
        <f t="shared" si="0"/>
        <v>696.84733079599312</v>
      </c>
      <c r="E27">
        <f>salary*fractionsaved</f>
        <v>17.235694825649261</v>
      </c>
      <c r="F27">
        <f>(D27+E27)*(1+annrate)</f>
        <v>749.78717690272458</v>
      </c>
    </row>
    <row r="28" spans="3:6" x14ac:dyDescent="0.25">
      <c r="C28">
        <v>24</v>
      </c>
      <c r="D28">
        <f t="shared" si="0"/>
        <v>749.78717690272458</v>
      </c>
      <c r="E28">
        <f>salary*fractionsaved</f>
        <v>17.235694825649261</v>
      </c>
      <c r="F28">
        <f>(D28+E28)*(1+annrate)</f>
        <v>805.37401531479259</v>
      </c>
    </row>
    <row r="29" spans="3:6" x14ac:dyDescent="0.25">
      <c r="C29">
        <v>25</v>
      </c>
      <c r="D29">
        <f t="shared" si="0"/>
        <v>805.37401531479259</v>
      </c>
      <c r="E29">
        <f>salary*fractionsaved</f>
        <v>17.235694825649261</v>
      </c>
      <c r="F29">
        <f>(D29+E29)*(1+annrate)</f>
        <v>863.74019564746402</v>
      </c>
    </row>
    <row r="30" spans="3:6" x14ac:dyDescent="0.25">
      <c r="C30">
        <v>26</v>
      </c>
      <c r="D30">
        <f t="shared" si="0"/>
        <v>863.74019564746402</v>
      </c>
      <c r="E30">
        <f>salary*fractionsaved</f>
        <v>17.235694825649261</v>
      </c>
      <c r="F30">
        <f>(D30+E30)*(1+annrate)</f>
        <v>925.024684996769</v>
      </c>
    </row>
    <row r="31" spans="3:6" x14ac:dyDescent="0.25">
      <c r="C31">
        <v>27</v>
      </c>
      <c r="D31">
        <f t="shared" si="0"/>
        <v>925.024684996769</v>
      </c>
      <c r="E31">
        <f>salary*fractionsaved</f>
        <v>17.235694825649261</v>
      </c>
      <c r="F31">
        <f>(D31+E31)*(1+annrate)</f>
        <v>989.37339881353921</v>
      </c>
    </row>
    <row r="32" spans="3:6" x14ac:dyDescent="0.25">
      <c r="C32">
        <v>28</v>
      </c>
      <c r="D32">
        <f t="shared" si="0"/>
        <v>989.37339881353921</v>
      </c>
      <c r="E32">
        <f>salary*fractionsaved</f>
        <v>17.235694825649261</v>
      </c>
      <c r="F32">
        <f>(D32+E32)*(1+annrate)</f>
        <v>1056.9395483211479</v>
      </c>
    </row>
    <row r="33" spans="3:6" x14ac:dyDescent="0.25">
      <c r="C33">
        <v>29</v>
      </c>
      <c r="D33">
        <f t="shared" si="0"/>
        <v>1056.9395483211479</v>
      </c>
      <c r="E33">
        <f>salary*fractionsaved</f>
        <v>17.235694825649261</v>
      </c>
      <c r="F33">
        <f>(D33+E33)*(1+annrate)</f>
        <v>1127.884005304137</v>
      </c>
    </row>
    <row r="34" spans="3:6" x14ac:dyDescent="0.25">
      <c r="C34">
        <v>30</v>
      </c>
      <c r="D34">
        <f t="shared" si="0"/>
        <v>1127.884005304137</v>
      </c>
      <c r="E34">
        <f>salary*fractionsaved</f>
        <v>17.235694825649261</v>
      </c>
      <c r="F34">
        <f>(D34+E34)*(1+annrate)</f>
        <v>1202.3756851362755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RowHeight="15" x14ac:dyDescent="0.25"/>
  <sheetData>
    <row r="1" spans="1:2" x14ac:dyDescent="0.25">
      <c r="A1">
        <v>1</v>
      </c>
    </row>
    <row r="2" spans="1:2" x14ac:dyDescent="0.25">
      <c r="A2" t="s">
        <v>17</v>
      </c>
    </row>
    <row r="3" spans="1:2" x14ac:dyDescent="0.25">
      <c r="A3">
        <v>1</v>
      </c>
    </row>
    <row r="4" spans="1:2" x14ac:dyDescent="0.25">
      <c r="A4">
        <v>5</v>
      </c>
    </row>
    <row r="5" spans="1:2" x14ac:dyDescent="0.25">
      <c r="A5">
        <v>30</v>
      </c>
    </row>
    <row r="6" spans="1:2" x14ac:dyDescent="0.25">
      <c r="A6">
        <v>5</v>
      </c>
    </row>
    <row r="8" spans="1:2" x14ac:dyDescent="0.25">
      <c r="A8" s="2"/>
      <c r="B8" s="2"/>
    </row>
    <row r="9" spans="1:2" x14ac:dyDescent="0.25">
      <c r="A9" t="s">
        <v>18</v>
      </c>
    </row>
    <row r="10" spans="1:2" x14ac:dyDescent="0.25">
      <c r="A10" t="s">
        <v>19</v>
      </c>
    </row>
    <row r="15" spans="1:2" x14ac:dyDescent="0.25">
      <c r="B1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F11" sqref="F11"/>
    </sheetView>
  </sheetViews>
  <sheetFormatPr defaultRowHeight="15" x14ac:dyDescent="0.25"/>
  <sheetData>
    <row r="1" spans="1:11" x14ac:dyDescent="0.25">
      <c r="A1" s="1" t="s">
        <v>20</v>
      </c>
      <c r="K1" s="6" t="str">
        <f>CONCATENATE("Sensitivity of ",$K$4," to ","Input")</f>
        <v>Sensitivity of fractionsaved to Input</v>
      </c>
    </row>
    <row r="3" spans="1:11" x14ac:dyDescent="0.25">
      <c r="A3" t="s">
        <v>21</v>
      </c>
      <c r="K3" t="s">
        <v>22</v>
      </c>
    </row>
    <row r="4" spans="1:11" ht="68.25" x14ac:dyDescent="0.25">
      <c r="B4" s="4" t="s">
        <v>6</v>
      </c>
      <c r="J4" s="6">
        <f>MATCH($K$4,OutputAddresses,0)</f>
        <v>1</v>
      </c>
      <c r="K4" s="5" t="s">
        <v>6</v>
      </c>
    </row>
    <row r="5" spans="1:11" x14ac:dyDescent="0.25">
      <c r="A5" s="3">
        <v>5</v>
      </c>
      <c r="B5" s="7">
        <v>0.17235695059835057</v>
      </c>
      <c r="K5">
        <f>INDEX(OutputValues,1,$J$4)</f>
        <v>0.17235695059835057</v>
      </c>
    </row>
    <row r="6" spans="1:11" x14ac:dyDescent="0.25">
      <c r="A6" s="3">
        <v>10</v>
      </c>
      <c r="B6" s="8">
        <v>7.5718642824244439E-2</v>
      </c>
      <c r="K6">
        <f>INDEX(OutputValues,2,$J$4)</f>
        <v>7.5718642824244439E-2</v>
      </c>
    </row>
    <row r="7" spans="1:11" x14ac:dyDescent="0.25">
      <c r="A7" s="3">
        <v>15</v>
      </c>
      <c r="B7" s="8">
        <v>4.4135512008804147E-2</v>
      </c>
      <c r="K7">
        <f>INDEX(OutputValues,3,$J$4)</f>
        <v>4.4135512008804147E-2</v>
      </c>
    </row>
    <row r="8" spans="1:11" x14ac:dyDescent="0.25">
      <c r="A8" s="3">
        <v>20</v>
      </c>
      <c r="B8" s="8">
        <v>2.8802463991134578E-2</v>
      </c>
      <c r="K8">
        <f>INDEX(OutputValues,4,$J$4)</f>
        <v>2.8802463991134578E-2</v>
      </c>
    </row>
    <row r="9" spans="1:11" x14ac:dyDescent="0.25">
      <c r="A9" s="3">
        <v>25</v>
      </c>
      <c r="B9" s="8">
        <v>1.9954721237361535E-2</v>
      </c>
      <c r="K9">
        <f>INDEX(OutputValues,5,$J$4)</f>
        <v>1.9954721237361535E-2</v>
      </c>
    </row>
    <row r="10" spans="1:11" x14ac:dyDescent="0.25">
      <c r="A10" s="3">
        <v>30</v>
      </c>
      <c r="B10" s="9">
        <v>1.4334700076453879E-2</v>
      </c>
      <c r="K10">
        <f>INDEX(OutputValues,6,$J$4)</f>
        <v>1.4334700076453879E-2</v>
      </c>
    </row>
  </sheetData>
  <dataValidations count="1">
    <dataValidation type="list" allowBlank="1" showInputMessage="1" showErrorMessage="1" sqref="K4">
      <formula1>OutputAddresses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save for  retirement</vt:lpstr>
      <vt:lpstr>STS_1</vt:lpstr>
      <vt:lpstr>annrate</vt:lpstr>
      <vt:lpstr>STS_1!ChartData</vt:lpstr>
      <vt:lpstr>fractionsaved</vt:lpstr>
      <vt:lpstr>STS_1!InputValues</vt:lpstr>
      <vt:lpstr>STS_1!OutputAddresses</vt:lpstr>
      <vt:lpstr>STS_1!OutputValues</vt:lpstr>
      <vt:lpstr>salary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2016-04-15T19:56:53Z</dcterms:created>
  <dcterms:modified xsi:type="dcterms:W3CDTF">2016-04-16T11:04:35Z</dcterms:modified>
</cp:coreProperties>
</file>