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firstSheet="1" activeTab="2"/>
  </bookViews>
  <sheets>
    <sheet name="_PALNN_G0542462755544194093" sheetId="6" state="hidden" r:id="rId1"/>
    <sheet name="Linear model" sheetId="13" r:id="rId2"/>
    <sheet name="first nonlinear" sheetId="11" r:id="rId3"/>
    <sheet name="final" sheetId="12" r:id="rId4"/>
    <sheet name="Sheet2" sheetId="2" r:id="rId5"/>
    <sheet name="Sheet3" sheetId="3" r:id="rId6"/>
    <sheet name="_DSET_DG2A23AFCE" sheetId="4" state="hidden" r:id="rId7"/>
    <sheet name="_STDS_DG2A23AFCE" sheetId="5" state="hidden" r:id="rId8"/>
    <sheet name="_DSET_DG24AE43B6" sheetId="9" state="hidden" r:id="rId9"/>
    <sheet name="_STDS_DG24AE43B6" sheetId="10" state="hidden" r:id="rId10"/>
  </sheets>
  <definedNames>
    <definedName name="NeuralToolsLastUsedEditionHigher">1</definedName>
    <definedName name="NeuralToolsLivePredictionTag">1</definedName>
    <definedName name="NTLP_VP2D420696242D8700">_DSET_DG24AE43B6!$A$140</definedName>
    <definedName name="ST_PredictionReportNetTrainedonDataSet1" localSheetId="3">final!$L$6:$L$221</definedName>
    <definedName name="ST_PredictionReportNetTrainedonDataSet1" localSheetId="2">'first nonlinear'!$L$6:$L$221</definedName>
    <definedName name="ST_PredictionReportNetTrainedonDataSet1">#REF!</definedName>
    <definedName name="ST_PredictionReportNetTrainedonDataSet1_13" localSheetId="3">final!$M$6:$M$221</definedName>
    <definedName name="ST_PredictionReportNetTrainedonDataSet1_13" localSheetId="2">'first nonlinear'!$M$6:$M$221</definedName>
    <definedName name="ST_PredictionReportNetTrainedonDataSet1_13">#REF!</definedName>
    <definedName name="ST_Temp" localSheetId="3">final!$O$6:$O$221</definedName>
    <definedName name="ST_Temp" localSheetId="2">'first nonlinear'!$O$6:$O$221</definedName>
    <definedName name="ST_Temp">#REF!</definedName>
    <definedName name="ST_Wind" localSheetId="3">final!$N$6:$N$221</definedName>
    <definedName name="ST_Wind" localSheetId="2">'first nonlinear'!$N$6:$N$221</definedName>
    <definedName name="ST_Wind">#REF!</definedName>
    <definedName name="ST_Windchill" localSheetId="3">final!$J$6:$J$221</definedName>
    <definedName name="ST_Windchill" localSheetId="2">'first nonlinear'!$J$6:$J$221</definedName>
    <definedName name="ST_Windchill">#REF!</definedName>
  </definedNames>
  <calcPr calcId="152511"/>
</workbook>
</file>

<file path=xl/calcChain.xml><?xml version="1.0" encoding="utf-8"?>
<calcChain xmlns="http://schemas.openxmlformats.org/spreadsheetml/2006/main">
  <c r="N95" i="12" l="1"/>
  <c r="L59" i="12"/>
  <c r="O41" i="12"/>
  <c r="O59" i="12" s="1"/>
  <c r="N41" i="12"/>
  <c r="N59" i="12" s="1"/>
  <c r="N77" i="12" s="1"/>
  <c r="M41" i="12"/>
  <c r="K41" i="12"/>
  <c r="J41" i="12"/>
  <c r="O40" i="12"/>
  <c r="O58" i="12" s="1"/>
  <c r="N40" i="12"/>
  <c r="N58" i="12" s="1"/>
  <c r="L40" i="12"/>
  <c r="K40" i="12"/>
  <c r="O39" i="12"/>
  <c r="O57" i="12" s="1"/>
  <c r="N39" i="12"/>
  <c r="L39" i="12" s="1"/>
  <c r="M39" i="12"/>
  <c r="K39" i="12"/>
  <c r="J39" i="12"/>
  <c r="O38" i="12"/>
  <c r="J38" i="12" s="1"/>
  <c r="N38" i="12"/>
  <c r="N56" i="12" s="1"/>
  <c r="L38" i="12"/>
  <c r="K38" i="12"/>
  <c r="O37" i="12"/>
  <c r="O55" i="12" s="1"/>
  <c r="N37" i="12"/>
  <c r="L37" i="12" s="1"/>
  <c r="M37" i="12"/>
  <c r="K37" i="12"/>
  <c r="J37" i="12"/>
  <c r="O36" i="12"/>
  <c r="J36" i="12" s="1"/>
  <c r="N36" i="12"/>
  <c r="N54" i="12" s="1"/>
  <c r="L36" i="12"/>
  <c r="K36" i="12"/>
  <c r="O35" i="12"/>
  <c r="O53" i="12" s="1"/>
  <c r="N35" i="12"/>
  <c r="L35" i="12" s="1"/>
  <c r="M35" i="12"/>
  <c r="K35" i="12"/>
  <c r="J35" i="12"/>
  <c r="O34" i="12"/>
  <c r="J34" i="12" s="1"/>
  <c r="N34" i="12"/>
  <c r="N52" i="12" s="1"/>
  <c r="L34" i="12"/>
  <c r="O33" i="12"/>
  <c r="O51" i="12" s="1"/>
  <c r="N33" i="12"/>
  <c r="L33" i="12" s="1"/>
  <c r="M33" i="12"/>
  <c r="K33" i="12"/>
  <c r="J33" i="12"/>
  <c r="O32" i="12"/>
  <c r="J32" i="12" s="1"/>
  <c r="N32" i="12"/>
  <c r="N50" i="12" s="1"/>
  <c r="L32" i="12"/>
  <c r="K32" i="12"/>
  <c r="O31" i="12"/>
  <c r="O49" i="12" s="1"/>
  <c r="N31" i="12"/>
  <c r="L31" i="12" s="1"/>
  <c r="M31" i="12"/>
  <c r="K31" i="12"/>
  <c r="J31" i="12"/>
  <c r="O30" i="12"/>
  <c r="J30" i="12" s="1"/>
  <c r="N30" i="12"/>
  <c r="N48" i="12" s="1"/>
  <c r="L30" i="12"/>
  <c r="K30" i="12"/>
  <c r="O29" i="12"/>
  <c r="O47" i="12" s="1"/>
  <c r="N29" i="12"/>
  <c r="L29" i="12" s="1"/>
  <c r="M29" i="12"/>
  <c r="K29" i="12"/>
  <c r="J29" i="12"/>
  <c r="O28" i="12"/>
  <c r="J28" i="12" s="1"/>
  <c r="N28" i="12"/>
  <c r="N46" i="12" s="1"/>
  <c r="L28" i="12"/>
  <c r="O27" i="12"/>
  <c r="O45" i="12" s="1"/>
  <c r="N27" i="12"/>
  <c r="L27" i="12" s="1"/>
  <c r="M27" i="12"/>
  <c r="K27" i="12"/>
  <c r="J27" i="12"/>
  <c r="O26" i="12"/>
  <c r="J26" i="12" s="1"/>
  <c r="N26" i="12"/>
  <c r="N44" i="12" s="1"/>
  <c r="L26" i="12"/>
  <c r="K26" i="12"/>
  <c r="O25" i="12"/>
  <c r="O43" i="12" s="1"/>
  <c r="N25" i="12"/>
  <c r="L25" i="12" s="1"/>
  <c r="M25" i="12"/>
  <c r="K25" i="12"/>
  <c r="J25" i="12"/>
  <c r="O24" i="12"/>
  <c r="J24" i="12" s="1"/>
  <c r="N24" i="12"/>
  <c r="N42" i="12" s="1"/>
  <c r="L24" i="12"/>
  <c r="M23" i="12"/>
  <c r="L23" i="12"/>
  <c r="K23" i="12"/>
  <c r="J23" i="12"/>
  <c r="M22" i="12"/>
  <c r="L22" i="12"/>
  <c r="K22" i="12"/>
  <c r="J22" i="12"/>
  <c r="M21" i="12"/>
  <c r="L21" i="12"/>
  <c r="K21" i="12"/>
  <c r="J21" i="12"/>
  <c r="M20" i="12"/>
  <c r="L20" i="12"/>
  <c r="K20" i="12"/>
  <c r="J20" i="12"/>
  <c r="M19" i="12"/>
  <c r="L19" i="12"/>
  <c r="K19" i="12"/>
  <c r="J19" i="12"/>
  <c r="M18" i="12"/>
  <c r="L18" i="12"/>
  <c r="K18" i="12"/>
  <c r="J18" i="12"/>
  <c r="M17" i="12"/>
  <c r="L17" i="12"/>
  <c r="K17" i="12"/>
  <c r="J17" i="12"/>
  <c r="M16" i="12"/>
  <c r="L16" i="12"/>
  <c r="K16" i="12"/>
  <c r="J16" i="12"/>
  <c r="M15" i="12"/>
  <c r="L15" i="12"/>
  <c r="K15" i="12"/>
  <c r="J15" i="12"/>
  <c r="M14" i="12"/>
  <c r="L14" i="12"/>
  <c r="K14" i="12"/>
  <c r="J14" i="12"/>
  <c r="M13" i="12"/>
  <c r="L13" i="12"/>
  <c r="K13" i="12"/>
  <c r="J13" i="12"/>
  <c r="M12" i="12"/>
  <c r="L12" i="12"/>
  <c r="K12" i="12"/>
  <c r="J12" i="12"/>
  <c r="M11" i="12"/>
  <c r="L11" i="12"/>
  <c r="K11" i="12"/>
  <c r="J11" i="12"/>
  <c r="M10" i="12"/>
  <c r="L10" i="12"/>
  <c r="K10" i="12"/>
  <c r="J10" i="12"/>
  <c r="M9" i="12"/>
  <c r="L9" i="12"/>
  <c r="K9" i="12"/>
  <c r="J9" i="12"/>
  <c r="M8" i="12"/>
  <c r="L8" i="12"/>
  <c r="K8" i="12"/>
  <c r="J8" i="12"/>
  <c r="M7" i="12"/>
  <c r="L7" i="12"/>
  <c r="K7" i="12"/>
  <c r="J7" i="12"/>
  <c r="M6" i="12"/>
  <c r="L6" i="12"/>
  <c r="K6" i="12"/>
  <c r="J6" i="12"/>
  <c r="K7" i="11"/>
  <c r="L7" i="11"/>
  <c r="M7" i="11"/>
  <c r="K8" i="11"/>
  <c r="L8" i="11"/>
  <c r="M8" i="11"/>
  <c r="K9" i="11"/>
  <c r="L9" i="11"/>
  <c r="M9" i="11"/>
  <c r="K10" i="11"/>
  <c r="L10" i="11"/>
  <c r="M10" i="11"/>
  <c r="K11" i="1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K40" i="11"/>
  <c r="L40" i="11"/>
  <c r="M40" i="11"/>
  <c r="K41" i="11"/>
  <c r="L41" i="11"/>
  <c r="M41" i="11"/>
  <c r="K42" i="11"/>
  <c r="L42" i="11"/>
  <c r="M42" i="11"/>
  <c r="K43" i="11"/>
  <c r="L43" i="11"/>
  <c r="M43" i="11"/>
  <c r="K44" i="11"/>
  <c r="L44" i="11"/>
  <c r="M44" i="11"/>
  <c r="K45" i="11"/>
  <c r="L45" i="11"/>
  <c r="M45" i="11"/>
  <c r="K46" i="11"/>
  <c r="L46" i="11"/>
  <c r="M46" i="11"/>
  <c r="K47" i="11"/>
  <c r="L47" i="11"/>
  <c r="M47" i="11"/>
  <c r="K48" i="11"/>
  <c r="L48" i="11"/>
  <c r="M48" i="11"/>
  <c r="K49" i="11"/>
  <c r="L49" i="11"/>
  <c r="M49" i="11"/>
  <c r="K50" i="11"/>
  <c r="L50" i="11"/>
  <c r="M50" i="11"/>
  <c r="K51" i="11"/>
  <c r="L51" i="11"/>
  <c r="M51" i="11"/>
  <c r="K52" i="11"/>
  <c r="L52" i="11"/>
  <c r="M52" i="11"/>
  <c r="K53" i="11"/>
  <c r="L53" i="11"/>
  <c r="M53" i="11"/>
  <c r="K54" i="11"/>
  <c r="L54" i="11"/>
  <c r="M54" i="11"/>
  <c r="K55" i="11"/>
  <c r="L55" i="11"/>
  <c r="M55" i="11"/>
  <c r="K56" i="11"/>
  <c r="L56" i="11"/>
  <c r="M56" i="11"/>
  <c r="K57" i="11"/>
  <c r="L57" i="11"/>
  <c r="M57" i="11"/>
  <c r="K58" i="11"/>
  <c r="L58" i="11"/>
  <c r="M58" i="11"/>
  <c r="K59" i="11"/>
  <c r="L59" i="11"/>
  <c r="M59" i="11"/>
  <c r="K60" i="11"/>
  <c r="L60" i="11"/>
  <c r="M60" i="11"/>
  <c r="K61" i="11"/>
  <c r="L61" i="11"/>
  <c r="M61" i="11"/>
  <c r="K62" i="11"/>
  <c r="L62" i="11"/>
  <c r="M62" i="11"/>
  <c r="K63" i="11"/>
  <c r="L63" i="11"/>
  <c r="M63" i="11"/>
  <c r="K64" i="11"/>
  <c r="L64" i="11"/>
  <c r="M64" i="11"/>
  <c r="K65" i="11"/>
  <c r="L65" i="11"/>
  <c r="M65" i="11"/>
  <c r="K66" i="11"/>
  <c r="L66" i="11"/>
  <c r="M66" i="11"/>
  <c r="K67" i="11"/>
  <c r="L67" i="11"/>
  <c r="M67" i="11"/>
  <c r="K68" i="11"/>
  <c r="L68" i="11"/>
  <c r="M68" i="11"/>
  <c r="K69" i="11"/>
  <c r="L69" i="11"/>
  <c r="M69" i="11"/>
  <c r="K70" i="11"/>
  <c r="L70" i="11"/>
  <c r="M70" i="11"/>
  <c r="K71" i="11"/>
  <c r="L71" i="11"/>
  <c r="M71" i="11"/>
  <c r="K72" i="11"/>
  <c r="L72" i="11"/>
  <c r="M72" i="11"/>
  <c r="K73" i="11"/>
  <c r="L73" i="11"/>
  <c r="M73" i="11"/>
  <c r="K74" i="11"/>
  <c r="L74" i="11"/>
  <c r="M74" i="11"/>
  <c r="K75" i="11"/>
  <c r="L75" i="11"/>
  <c r="M75" i="11"/>
  <c r="K76" i="11"/>
  <c r="L76" i="11"/>
  <c r="M76" i="11"/>
  <c r="K77" i="11"/>
  <c r="L77" i="11"/>
  <c r="M77" i="11"/>
  <c r="K78" i="11"/>
  <c r="L78" i="11"/>
  <c r="M78" i="11"/>
  <c r="K79" i="11"/>
  <c r="L79" i="11"/>
  <c r="M79" i="11"/>
  <c r="K80" i="11"/>
  <c r="L80" i="11"/>
  <c r="M80" i="11"/>
  <c r="K81" i="11"/>
  <c r="L81" i="11"/>
  <c r="M81" i="11"/>
  <c r="K82" i="11"/>
  <c r="L82" i="11"/>
  <c r="M82" i="11"/>
  <c r="K83" i="11"/>
  <c r="L83" i="11"/>
  <c r="M83" i="11"/>
  <c r="K84" i="11"/>
  <c r="L84" i="11"/>
  <c r="M84" i="11"/>
  <c r="K85" i="11"/>
  <c r="L85" i="11"/>
  <c r="M85" i="11"/>
  <c r="K86" i="11"/>
  <c r="L86" i="11"/>
  <c r="M86" i="11"/>
  <c r="K87" i="11"/>
  <c r="L87" i="11"/>
  <c r="M87" i="11"/>
  <c r="K88" i="11"/>
  <c r="L88" i="11"/>
  <c r="M88" i="11"/>
  <c r="K89" i="11"/>
  <c r="L89" i="11"/>
  <c r="M89" i="11"/>
  <c r="K90" i="11"/>
  <c r="L90" i="11"/>
  <c r="M90" i="11"/>
  <c r="K91" i="11"/>
  <c r="L91" i="11"/>
  <c r="M91" i="11"/>
  <c r="K92" i="11"/>
  <c r="L92" i="11"/>
  <c r="M92" i="11"/>
  <c r="K93" i="11"/>
  <c r="L93" i="11"/>
  <c r="M93" i="11"/>
  <c r="K94" i="11"/>
  <c r="L94" i="11"/>
  <c r="M94" i="11"/>
  <c r="K95" i="11"/>
  <c r="L95" i="11"/>
  <c r="M95" i="11"/>
  <c r="K96" i="11"/>
  <c r="L96" i="11"/>
  <c r="M96" i="11"/>
  <c r="K97" i="11"/>
  <c r="L97" i="11"/>
  <c r="M97" i="11"/>
  <c r="K98" i="11"/>
  <c r="L98" i="11"/>
  <c r="M98" i="11"/>
  <c r="K99" i="11"/>
  <c r="L99" i="11"/>
  <c r="M99" i="11"/>
  <c r="K100" i="11"/>
  <c r="L100" i="11"/>
  <c r="M100" i="11"/>
  <c r="K101" i="11"/>
  <c r="L101" i="11"/>
  <c r="M101" i="11"/>
  <c r="K102" i="11"/>
  <c r="L102" i="11"/>
  <c r="M102" i="11"/>
  <c r="K103" i="11"/>
  <c r="L103" i="11"/>
  <c r="M103" i="11"/>
  <c r="K104" i="11"/>
  <c r="L104" i="11"/>
  <c r="M104" i="11"/>
  <c r="K105" i="11"/>
  <c r="L105" i="11"/>
  <c r="M105" i="11"/>
  <c r="K106" i="11"/>
  <c r="L106" i="11"/>
  <c r="M106" i="11"/>
  <c r="K107" i="11"/>
  <c r="L107" i="11"/>
  <c r="M107" i="11"/>
  <c r="K108" i="11"/>
  <c r="L108" i="11"/>
  <c r="M108" i="11"/>
  <c r="K109" i="11"/>
  <c r="L109" i="11"/>
  <c r="M109" i="11"/>
  <c r="K110" i="11"/>
  <c r="L110" i="11"/>
  <c r="M110" i="11"/>
  <c r="K111" i="11"/>
  <c r="L111" i="11"/>
  <c r="M111" i="11"/>
  <c r="K112" i="11"/>
  <c r="L112" i="11"/>
  <c r="M112" i="11"/>
  <c r="K113" i="11"/>
  <c r="L113" i="11"/>
  <c r="M113" i="11"/>
  <c r="K114" i="11"/>
  <c r="L114" i="11"/>
  <c r="M114" i="11"/>
  <c r="K115" i="11"/>
  <c r="L115" i="11"/>
  <c r="M115" i="11"/>
  <c r="K116" i="11"/>
  <c r="L116" i="11"/>
  <c r="M116" i="11"/>
  <c r="K117" i="11"/>
  <c r="L117" i="11"/>
  <c r="M117" i="11"/>
  <c r="K118" i="11"/>
  <c r="L118" i="11"/>
  <c r="M118" i="11"/>
  <c r="K119" i="11"/>
  <c r="L119" i="11"/>
  <c r="M119" i="11"/>
  <c r="K120" i="11"/>
  <c r="L120" i="11"/>
  <c r="M120" i="11"/>
  <c r="K121" i="11"/>
  <c r="L121" i="11"/>
  <c r="M121" i="11"/>
  <c r="K122" i="11"/>
  <c r="L122" i="11"/>
  <c r="M122" i="11"/>
  <c r="K123" i="11"/>
  <c r="L123" i="11"/>
  <c r="M123" i="11"/>
  <c r="K124" i="11"/>
  <c r="L124" i="11"/>
  <c r="M124" i="11"/>
  <c r="K125" i="11"/>
  <c r="L125" i="11"/>
  <c r="M125" i="11"/>
  <c r="K126" i="11"/>
  <c r="L126" i="11"/>
  <c r="M126" i="11"/>
  <c r="K127" i="11"/>
  <c r="L127" i="11"/>
  <c r="M127" i="11"/>
  <c r="K128" i="11"/>
  <c r="L128" i="11"/>
  <c r="M128" i="11"/>
  <c r="K129" i="11"/>
  <c r="L129" i="11"/>
  <c r="M129" i="11"/>
  <c r="K130" i="11"/>
  <c r="L130" i="11"/>
  <c r="M130" i="11"/>
  <c r="K131" i="11"/>
  <c r="L131" i="11"/>
  <c r="M131" i="11"/>
  <c r="K132" i="11"/>
  <c r="L132" i="11"/>
  <c r="M132" i="11"/>
  <c r="K133" i="11"/>
  <c r="L133" i="11"/>
  <c r="M133" i="11"/>
  <c r="K134" i="11"/>
  <c r="L134" i="11"/>
  <c r="M134" i="11"/>
  <c r="K135" i="11"/>
  <c r="L135" i="11"/>
  <c r="M135" i="11"/>
  <c r="K136" i="11"/>
  <c r="L136" i="11"/>
  <c r="M136" i="11"/>
  <c r="K137" i="11"/>
  <c r="L137" i="11"/>
  <c r="M137" i="11"/>
  <c r="K138" i="11"/>
  <c r="L138" i="11"/>
  <c r="M138" i="11"/>
  <c r="K139" i="11"/>
  <c r="L139" i="11"/>
  <c r="M139" i="11"/>
  <c r="K140" i="11"/>
  <c r="L140" i="11"/>
  <c r="M140" i="11"/>
  <c r="K141" i="11"/>
  <c r="L141" i="11"/>
  <c r="M141" i="11"/>
  <c r="K142" i="11"/>
  <c r="L142" i="11"/>
  <c r="M142" i="11"/>
  <c r="K143" i="11"/>
  <c r="L143" i="11"/>
  <c r="M143" i="11"/>
  <c r="K144" i="11"/>
  <c r="L144" i="11"/>
  <c r="M144" i="11"/>
  <c r="K145" i="11"/>
  <c r="L145" i="11"/>
  <c r="M145" i="11"/>
  <c r="K146" i="11"/>
  <c r="L146" i="11"/>
  <c r="M146" i="11"/>
  <c r="K147" i="11"/>
  <c r="L147" i="11"/>
  <c r="M147" i="11"/>
  <c r="K148" i="11"/>
  <c r="L148" i="11"/>
  <c r="M148" i="11"/>
  <c r="K149" i="11"/>
  <c r="L149" i="11"/>
  <c r="M149" i="11"/>
  <c r="K150" i="11"/>
  <c r="L150" i="11"/>
  <c r="M150" i="11"/>
  <c r="K151" i="11"/>
  <c r="L151" i="11"/>
  <c r="M151" i="11"/>
  <c r="K152" i="11"/>
  <c r="L152" i="11"/>
  <c r="M152" i="11"/>
  <c r="K153" i="11"/>
  <c r="L153" i="11"/>
  <c r="M153" i="11"/>
  <c r="K154" i="11"/>
  <c r="L154" i="11"/>
  <c r="M154" i="11"/>
  <c r="K155" i="11"/>
  <c r="L155" i="11"/>
  <c r="M155" i="11"/>
  <c r="K156" i="11"/>
  <c r="L156" i="11"/>
  <c r="M156" i="11"/>
  <c r="K157" i="11"/>
  <c r="L157" i="11"/>
  <c r="M157" i="11"/>
  <c r="K158" i="11"/>
  <c r="L158" i="11"/>
  <c r="M158" i="11"/>
  <c r="K159" i="11"/>
  <c r="L159" i="11"/>
  <c r="M159" i="11"/>
  <c r="K160" i="11"/>
  <c r="L160" i="11"/>
  <c r="M160" i="11"/>
  <c r="K161" i="11"/>
  <c r="L161" i="11"/>
  <c r="M161" i="11"/>
  <c r="K162" i="11"/>
  <c r="L162" i="11"/>
  <c r="M162" i="11"/>
  <c r="K163" i="11"/>
  <c r="L163" i="11"/>
  <c r="M163" i="11"/>
  <c r="K164" i="11"/>
  <c r="L164" i="11"/>
  <c r="M164" i="11"/>
  <c r="K165" i="11"/>
  <c r="L165" i="11"/>
  <c r="M165" i="11"/>
  <c r="K166" i="11"/>
  <c r="L166" i="11"/>
  <c r="M166" i="11"/>
  <c r="K167" i="11"/>
  <c r="L167" i="11"/>
  <c r="M167" i="11"/>
  <c r="K168" i="11"/>
  <c r="L168" i="11"/>
  <c r="M168" i="11"/>
  <c r="K169" i="11"/>
  <c r="L169" i="11"/>
  <c r="M169" i="11"/>
  <c r="K170" i="11"/>
  <c r="L170" i="11"/>
  <c r="M170" i="11"/>
  <c r="K171" i="11"/>
  <c r="L171" i="11"/>
  <c r="M171" i="11"/>
  <c r="K172" i="11"/>
  <c r="L172" i="11"/>
  <c r="M172" i="11"/>
  <c r="K173" i="11"/>
  <c r="L173" i="11"/>
  <c r="M173" i="11"/>
  <c r="K174" i="11"/>
  <c r="L174" i="11"/>
  <c r="M174" i="11"/>
  <c r="K175" i="11"/>
  <c r="L175" i="11"/>
  <c r="M175" i="11"/>
  <c r="K176" i="11"/>
  <c r="L176" i="11"/>
  <c r="M176" i="11"/>
  <c r="K177" i="11"/>
  <c r="L177" i="11"/>
  <c r="M177" i="11"/>
  <c r="K178" i="11"/>
  <c r="L178" i="11"/>
  <c r="M178" i="11"/>
  <c r="K179" i="11"/>
  <c r="L179" i="11"/>
  <c r="M179" i="11"/>
  <c r="K180" i="11"/>
  <c r="L180" i="11"/>
  <c r="M180" i="11"/>
  <c r="K181" i="11"/>
  <c r="L181" i="11"/>
  <c r="M181" i="11"/>
  <c r="K182" i="11"/>
  <c r="L182" i="11"/>
  <c r="M182" i="11"/>
  <c r="K183" i="11"/>
  <c r="L183" i="11"/>
  <c r="M183" i="11"/>
  <c r="K184" i="11"/>
  <c r="L184" i="11"/>
  <c r="M184" i="11"/>
  <c r="K185" i="11"/>
  <c r="L185" i="11"/>
  <c r="M185" i="11"/>
  <c r="K186" i="11"/>
  <c r="L186" i="11"/>
  <c r="M186" i="11"/>
  <c r="K187" i="11"/>
  <c r="L187" i="11"/>
  <c r="M187" i="11"/>
  <c r="K188" i="11"/>
  <c r="L188" i="11"/>
  <c r="M188" i="11"/>
  <c r="K189" i="11"/>
  <c r="L189" i="11"/>
  <c r="M189" i="11"/>
  <c r="K190" i="11"/>
  <c r="L190" i="11"/>
  <c r="M190" i="11"/>
  <c r="K191" i="11"/>
  <c r="L191" i="11"/>
  <c r="M191" i="11"/>
  <c r="K192" i="11"/>
  <c r="L192" i="11"/>
  <c r="M192" i="11"/>
  <c r="K193" i="11"/>
  <c r="L193" i="11"/>
  <c r="M193" i="11"/>
  <c r="K194" i="11"/>
  <c r="L194" i="11"/>
  <c r="M194" i="11"/>
  <c r="K195" i="11"/>
  <c r="L195" i="11"/>
  <c r="M195" i="11"/>
  <c r="K196" i="11"/>
  <c r="L196" i="11"/>
  <c r="M196" i="11"/>
  <c r="K197" i="11"/>
  <c r="L197" i="11"/>
  <c r="M197" i="11"/>
  <c r="K198" i="11"/>
  <c r="L198" i="11"/>
  <c r="M198" i="11"/>
  <c r="K199" i="11"/>
  <c r="L199" i="11"/>
  <c r="M199" i="11"/>
  <c r="K200" i="11"/>
  <c r="L200" i="11"/>
  <c r="M200" i="11"/>
  <c r="K201" i="11"/>
  <c r="L201" i="11"/>
  <c r="M201" i="11"/>
  <c r="K202" i="11"/>
  <c r="L202" i="11"/>
  <c r="M202" i="11"/>
  <c r="K203" i="11"/>
  <c r="L203" i="11"/>
  <c r="M203" i="11"/>
  <c r="K204" i="11"/>
  <c r="L204" i="11"/>
  <c r="M204" i="11"/>
  <c r="K205" i="11"/>
  <c r="L205" i="11"/>
  <c r="M205" i="11"/>
  <c r="K206" i="11"/>
  <c r="L206" i="11"/>
  <c r="M206" i="11"/>
  <c r="K207" i="11"/>
  <c r="L207" i="11"/>
  <c r="M207" i="11"/>
  <c r="K208" i="11"/>
  <c r="L208" i="11"/>
  <c r="M208" i="11"/>
  <c r="K209" i="11"/>
  <c r="L209" i="11"/>
  <c r="M209" i="11"/>
  <c r="K210" i="11"/>
  <c r="L210" i="11"/>
  <c r="M210" i="11"/>
  <c r="K211" i="11"/>
  <c r="L211" i="11"/>
  <c r="M211" i="11"/>
  <c r="K212" i="11"/>
  <c r="L212" i="11"/>
  <c r="M212" i="11"/>
  <c r="K213" i="11"/>
  <c r="L213" i="11"/>
  <c r="M213" i="11"/>
  <c r="K214" i="11"/>
  <c r="L214" i="11"/>
  <c r="M214" i="11"/>
  <c r="K215" i="11"/>
  <c r="L215" i="11"/>
  <c r="M215" i="11"/>
  <c r="K216" i="11"/>
  <c r="L216" i="11"/>
  <c r="M216" i="11"/>
  <c r="K217" i="11"/>
  <c r="L217" i="11"/>
  <c r="M217" i="11"/>
  <c r="K218" i="11"/>
  <c r="L218" i="11"/>
  <c r="M218" i="11"/>
  <c r="K219" i="11"/>
  <c r="L219" i="11"/>
  <c r="M219" i="11"/>
  <c r="K220" i="11"/>
  <c r="L220" i="11"/>
  <c r="M220" i="11"/>
  <c r="K221" i="11"/>
  <c r="L221" i="11"/>
  <c r="M221" i="11"/>
  <c r="M6" i="11"/>
  <c r="K6" i="11"/>
  <c r="L6" i="11"/>
  <c r="O47" i="11"/>
  <c r="O41" i="11"/>
  <c r="J41" i="11" s="1"/>
  <c r="N41" i="11"/>
  <c r="N59" i="11" s="1"/>
  <c r="N77" i="11" s="1"/>
  <c r="N95" i="11" s="1"/>
  <c r="N113" i="11" s="1"/>
  <c r="N131" i="11" s="1"/>
  <c r="N149" i="11" s="1"/>
  <c r="N167" i="11" s="1"/>
  <c r="N185" i="11" s="1"/>
  <c r="N203" i="11" s="1"/>
  <c r="N221" i="11" s="1"/>
  <c r="O40" i="11"/>
  <c r="N40" i="11"/>
  <c r="N58" i="11" s="1"/>
  <c r="N76" i="11" s="1"/>
  <c r="N94" i="11" s="1"/>
  <c r="N112" i="11" s="1"/>
  <c r="N130" i="11" s="1"/>
  <c r="N148" i="11" s="1"/>
  <c r="N166" i="11" s="1"/>
  <c r="N184" i="11" s="1"/>
  <c r="N202" i="11" s="1"/>
  <c r="N220" i="11" s="1"/>
  <c r="O39" i="11"/>
  <c r="O57" i="11" s="1"/>
  <c r="N39" i="11"/>
  <c r="N57" i="11" s="1"/>
  <c r="N75" i="11" s="1"/>
  <c r="N93" i="11" s="1"/>
  <c r="N111" i="11" s="1"/>
  <c r="N129" i="11" s="1"/>
  <c r="N147" i="11" s="1"/>
  <c r="N165" i="11" s="1"/>
  <c r="N183" i="11" s="1"/>
  <c r="N201" i="11" s="1"/>
  <c r="N219" i="11" s="1"/>
  <c r="O38" i="11"/>
  <c r="O56" i="11" s="1"/>
  <c r="N38" i="11"/>
  <c r="N56" i="11" s="1"/>
  <c r="N74" i="11" s="1"/>
  <c r="N92" i="11" s="1"/>
  <c r="N110" i="11" s="1"/>
  <c r="N128" i="11" s="1"/>
  <c r="N146" i="11" s="1"/>
  <c r="N164" i="11" s="1"/>
  <c r="N182" i="11" s="1"/>
  <c r="N200" i="11" s="1"/>
  <c r="N218" i="11" s="1"/>
  <c r="O37" i="11"/>
  <c r="O55" i="11" s="1"/>
  <c r="N37" i="11"/>
  <c r="N55" i="11" s="1"/>
  <c r="N73" i="11" s="1"/>
  <c r="N91" i="11" s="1"/>
  <c r="N109" i="11" s="1"/>
  <c r="N127" i="11" s="1"/>
  <c r="N145" i="11" s="1"/>
  <c r="N163" i="11" s="1"/>
  <c r="N181" i="11" s="1"/>
  <c r="N199" i="11" s="1"/>
  <c r="N217" i="11" s="1"/>
  <c r="O36" i="11"/>
  <c r="N36" i="11"/>
  <c r="N54" i="11" s="1"/>
  <c r="N72" i="11" s="1"/>
  <c r="N90" i="11" s="1"/>
  <c r="N108" i="11" s="1"/>
  <c r="N126" i="11" s="1"/>
  <c r="N144" i="11" s="1"/>
  <c r="N162" i="11" s="1"/>
  <c r="N180" i="11" s="1"/>
  <c r="N198" i="11" s="1"/>
  <c r="N216" i="11" s="1"/>
  <c r="O35" i="11"/>
  <c r="O53" i="11" s="1"/>
  <c r="N35" i="11"/>
  <c r="N53" i="11" s="1"/>
  <c r="N71" i="11" s="1"/>
  <c r="N89" i="11" s="1"/>
  <c r="N107" i="11" s="1"/>
  <c r="N125" i="11" s="1"/>
  <c r="N143" i="11" s="1"/>
  <c r="N161" i="11" s="1"/>
  <c r="N179" i="11" s="1"/>
  <c r="N197" i="11" s="1"/>
  <c r="N215" i="11" s="1"/>
  <c r="O34" i="11"/>
  <c r="O52" i="11" s="1"/>
  <c r="N34" i="11"/>
  <c r="N52" i="11" s="1"/>
  <c r="N70" i="11" s="1"/>
  <c r="N88" i="11" s="1"/>
  <c r="N106" i="11" s="1"/>
  <c r="N124" i="11" s="1"/>
  <c r="N142" i="11" s="1"/>
  <c r="N160" i="11" s="1"/>
  <c r="N178" i="11" s="1"/>
  <c r="N196" i="11" s="1"/>
  <c r="N214" i="11" s="1"/>
  <c r="O33" i="11"/>
  <c r="O51" i="11" s="1"/>
  <c r="N33" i="11"/>
  <c r="N51" i="11" s="1"/>
  <c r="N69" i="11" s="1"/>
  <c r="N87" i="11" s="1"/>
  <c r="N105" i="11" s="1"/>
  <c r="N123" i="11" s="1"/>
  <c r="N141" i="11" s="1"/>
  <c r="N159" i="11" s="1"/>
  <c r="N177" i="11" s="1"/>
  <c r="N195" i="11" s="1"/>
  <c r="N213" i="11" s="1"/>
  <c r="O32" i="11"/>
  <c r="N32" i="11"/>
  <c r="N50" i="11" s="1"/>
  <c r="N68" i="11" s="1"/>
  <c r="N86" i="11" s="1"/>
  <c r="N104" i="11" s="1"/>
  <c r="N122" i="11" s="1"/>
  <c r="N140" i="11" s="1"/>
  <c r="N158" i="11" s="1"/>
  <c r="N176" i="11" s="1"/>
  <c r="N194" i="11" s="1"/>
  <c r="N212" i="11" s="1"/>
  <c r="O31" i="11"/>
  <c r="O49" i="11" s="1"/>
  <c r="N31" i="11"/>
  <c r="N49" i="11" s="1"/>
  <c r="N67" i="11" s="1"/>
  <c r="N85" i="11" s="1"/>
  <c r="N103" i="11" s="1"/>
  <c r="N121" i="11" s="1"/>
  <c r="N139" i="11" s="1"/>
  <c r="N157" i="11" s="1"/>
  <c r="N175" i="11" s="1"/>
  <c r="N193" i="11" s="1"/>
  <c r="N211" i="11" s="1"/>
  <c r="O30" i="11"/>
  <c r="O48" i="11" s="1"/>
  <c r="N30" i="11"/>
  <c r="N48" i="11" s="1"/>
  <c r="N66" i="11" s="1"/>
  <c r="N84" i="11" s="1"/>
  <c r="N102" i="11" s="1"/>
  <c r="N120" i="11" s="1"/>
  <c r="N138" i="11" s="1"/>
  <c r="N156" i="11" s="1"/>
  <c r="N174" i="11" s="1"/>
  <c r="N192" i="11" s="1"/>
  <c r="N210" i="11" s="1"/>
  <c r="O29" i="11"/>
  <c r="N29" i="11"/>
  <c r="N47" i="11" s="1"/>
  <c r="N65" i="11" s="1"/>
  <c r="N83" i="11" s="1"/>
  <c r="N101" i="11" s="1"/>
  <c r="N119" i="11" s="1"/>
  <c r="N137" i="11" s="1"/>
  <c r="N155" i="11" s="1"/>
  <c r="N173" i="11" s="1"/>
  <c r="N191" i="11" s="1"/>
  <c r="N209" i="11" s="1"/>
  <c r="O28" i="11"/>
  <c r="N28" i="11"/>
  <c r="N46" i="11" s="1"/>
  <c r="N64" i="11" s="1"/>
  <c r="N82" i="11" s="1"/>
  <c r="N100" i="11" s="1"/>
  <c r="N118" i="11" s="1"/>
  <c r="N136" i="11" s="1"/>
  <c r="N154" i="11" s="1"/>
  <c r="N172" i="11" s="1"/>
  <c r="N190" i="11" s="1"/>
  <c r="N208" i="11" s="1"/>
  <c r="O27" i="11"/>
  <c r="N27" i="11"/>
  <c r="N45" i="11" s="1"/>
  <c r="N63" i="11" s="1"/>
  <c r="N81" i="11" s="1"/>
  <c r="N99" i="11" s="1"/>
  <c r="N117" i="11" s="1"/>
  <c r="N135" i="11" s="1"/>
  <c r="N153" i="11" s="1"/>
  <c r="N171" i="11" s="1"/>
  <c r="N189" i="11" s="1"/>
  <c r="N207" i="11" s="1"/>
  <c r="O26" i="11"/>
  <c r="N26" i="11"/>
  <c r="N44" i="11" s="1"/>
  <c r="N62" i="11" s="1"/>
  <c r="N80" i="11" s="1"/>
  <c r="N98" i="11" s="1"/>
  <c r="N116" i="11" s="1"/>
  <c r="N134" i="11" s="1"/>
  <c r="N152" i="11" s="1"/>
  <c r="N170" i="11" s="1"/>
  <c r="N188" i="11" s="1"/>
  <c r="N206" i="11" s="1"/>
  <c r="O25" i="11"/>
  <c r="N25" i="11"/>
  <c r="N43" i="11" s="1"/>
  <c r="N61" i="11" s="1"/>
  <c r="N79" i="11" s="1"/>
  <c r="N97" i="11" s="1"/>
  <c r="N115" i="11" s="1"/>
  <c r="N133" i="11" s="1"/>
  <c r="N151" i="11" s="1"/>
  <c r="N169" i="11" s="1"/>
  <c r="N187" i="11" s="1"/>
  <c r="N205" i="11" s="1"/>
  <c r="O24" i="11"/>
  <c r="N24" i="11"/>
  <c r="N42" i="11" s="1"/>
  <c r="N60" i="11" s="1"/>
  <c r="N78" i="11" s="1"/>
  <c r="N96" i="11" s="1"/>
  <c r="N114" i="11" s="1"/>
  <c r="N132" i="11" s="1"/>
  <c r="N150" i="11" s="1"/>
  <c r="N168" i="11" s="1"/>
  <c r="N186" i="11" s="1"/>
  <c r="N204" i="11" s="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O63" i="12" l="1"/>
  <c r="K45" i="12"/>
  <c r="O65" i="12"/>
  <c r="K47" i="12"/>
  <c r="N70" i="12"/>
  <c r="L52" i="12"/>
  <c r="M77" i="12"/>
  <c r="N60" i="12"/>
  <c r="L42" i="12"/>
  <c r="O67" i="12"/>
  <c r="K49" i="12"/>
  <c r="J49" i="12"/>
  <c r="L54" i="12"/>
  <c r="M54" i="12"/>
  <c r="N72" i="12"/>
  <c r="L44" i="12"/>
  <c r="N62" i="12"/>
  <c r="L46" i="12"/>
  <c r="N64" i="12"/>
  <c r="O69" i="12"/>
  <c r="K51" i="12"/>
  <c r="O71" i="12"/>
  <c r="K53" i="12"/>
  <c r="N74" i="12"/>
  <c r="L56" i="12"/>
  <c r="N68" i="12"/>
  <c r="L50" i="12"/>
  <c r="O75" i="12"/>
  <c r="K57" i="12"/>
  <c r="J57" i="12"/>
  <c r="J58" i="12"/>
  <c r="K58" i="12"/>
  <c r="O76" i="12"/>
  <c r="O61" i="12"/>
  <c r="K43" i="12"/>
  <c r="L48" i="12"/>
  <c r="N66" i="12"/>
  <c r="M48" i="12"/>
  <c r="O73" i="12"/>
  <c r="K55" i="12"/>
  <c r="M58" i="12"/>
  <c r="L58" i="12"/>
  <c r="N76" i="12"/>
  <c r="K28" i="12"/>
  <c r="K34" i="12"/>
  <c r="O44" i="12"/>
  <c r="O48" i="12"/>
  <c r="O52" i="12"/>
  <c r="N43" i="12"/>
  <c r="N47" i="12"/>
  <c r="N51" i="12"/>
  <c r="N53" i="12"/>
  <c r="M59" i="12"/>
  <c r="M24" i="12"/>
  <c r="M26" i="12"/>
  <c r="M28" i="12"/>
  <c r="M30" i="12"/>
  <c r="M32" i="12"/>
  <c r="M34" i="12"/>
  <c r="M36" i="12"/>
  <c r="M38" i="12"/>
  <c r="M40" i="12"/>
  <c r="O77" i="12"/>
  <c r="K59" i="12"/>
  <c r="J59" i="12"/>
  <c r="L77" i="12"/>
  <c r="K24" i="12"/>
  <c r="O42" i="12"/>
  <c r="O46" i="12"/>
  <c r="M46" i="12" s="1"/>
  <c r="O50" i="12"/>
  <c r="M50" i="12" s="1"/>
  <c r="O54" i="12"/>
  <c r="O56" i="12"/>
  <c r="L95" i="12"/>
  <c r="N113" i="12"/>
  <c r="N45" i="12"/>
  <c r="N49" i="12"/>
  <c r="N55" i="12"/>
  <c r="J55" i="12" s="1"/>
  <c r="N57" i="12"/>
  <c r="J40" i="12"/>
  <c r="L41" i="12"/>
  <c r="J24" i="11"/>
  <c r="J26" i="11"/>
  <c r="J28" i="11"/>
  <c r="J32" i="11"/>
  <c r="J36" i="11"/>
  <c r="J40" i="11"/>
  <c r="J25" i="11"/>
  <c r="J27" i="11"/>
  <c r="J29" i="11"/>
  <c r="J33" i="11"/>
  <c r="J37" i="11"/>
  <c r="O59" i="11"/>
  <c r="O77" i="11" s="1"/>
  <c r="J48" i="11"/>
  <c r="O66" i="11"/>
  <c r="O70" i="11"/>
  <c r="J52" i="11"/>
  <c r="O74" i="11"/>
  <c r="J56" i="11"/>
  <c r="O67" i="11"/>
  <c r="J49" i="11"/>
  <c r="O71" i="11"/>
  <c r="J53" i="11"/>
  <c r="O75" i="11"/>
  <c r="J57" i="11"/>
  <c r="O69" i="11"/>
  <c r="J51" i="11"/>
  <c r="J59" i="11"/>
  <c r="O42" i="11"/>
  <c r="O43" i="11"/>
  <c r="O44" i="11"/>
  <c r="O45" i="11"/>
  <c r="O46" i="11"/>
  <c r="O50" i="11"/>
  <c r="O54" i="11"/>
  <c r="O58" i="11"/>
  <c r="J47" i="11"/>
  <c r="O73" i="11"/>
  <c r="J55" i="11"/>
  <c r="O65" i="11"/>
  <c r="J30" i="11"/>
  <c r="J31" i="11"/>
  <c r="J34" i="11"/>
  <c r="J35" i="11"/>
  <c r="J38" i="11"/>
  <c r="J39" i="11"/>
  <c r="E133" i="9"/>
  <c r="B13" i="10"/>
  <c r="E121" i="9"/>
  <c r="B7" i="10"/>
  <c r="B3" i="10"/>
  <c r="L1" i="9"/>
  <c r="E145" i="4"/>
  <c r="B16" i="5"/>
  <c r="E133" i="4"/>
  <c r="B13" i="5"/>
  <c r="E121" i="4"/>
  <c r="B7" i="5"/>
  <c r="B3" i="5"/>
  <c r="L1" i="4"/>
  <c r="B19" i="5"/>
  <c r="N63" i="12" l="1"/>
  <c r="L45" i="12"/>
  <c r="M45" i="12"/>
  <c r="O74" i="12"/>
  <c r="J56" i="12"/>
  <c r="K56" i="12"/>
  <c r="J42" i="12"/>
  <c r="O60" i="12"/>
  <c r="K42" i="12"/>
  <c r="N71" i="12"/>
  <c r="L53" i="12"/>
  <c r="M53" i="12"/>
  <c r="O70" i="12"/>
  <c r="J52" i="12"/>
  <c r="K52" i="12"/>
  <c r="M66" i="12"/>
  <c r="L66" i="12"/>
  <c r="N84" i="12"/>
  <c r="O79" i="12"/>
  <c r="K61" i="12"/>
  <c r="N92" i="12"/>
  <c r="L74" i="12"/>
  <c r="M42" i="12"/>
  <c r="M52" i="12"/>
  <c r="O83" i="12"/>
  <c r="K65" i="12"/>
  <c r="N75" i="12"/>
  <c r="L57" i="12"/>
  <c r="M57" i="12"/>
  <c r="N131" i="12"/>
  <c r="L113" i="12"/>
  <c r="J54" i="12"/>
  <c r="O72" i="12"/>
  <c r="K54" i="12"/>
  <c r="O95" i="12"/>
  <c r="K77" i="12"/>
  <c r="J77" i="12"/>
  <c r="N69" i="12"/>
  <c r="L51" i="12"/>
  <c r="M51" i="12"/>
  <c r="O66" i="12"/>
  <c r="J48" i="12"/>
  <c r="K48" i="12"/>
  <c r="M76" i="12"/>
  <c r="L76" i="12"/>
  <c r="N94" i="12"/>
  <c r="O94" i="12"/>
  <c r="K76" i="12"/>
  <c r="J76" i="12"/>
  <c r="L68" i="12"/>
  <c r="N86" i="12"/>
  <c r="J51" i="12"/>
  <c r="M72" i="12"/>
  <c r="L72" i="12"/>
  <c r="N90" i="12"/>
  <c r="L60" i="12"/>
  <c r="N78" i="12"/>
  <c r="N88" i="12"/>
  <c r="M70" i="12"/>
  <c r="L70" i="12"/>
  <c r="J45" i="12"/>
  <c r="N73" i="12"/>
  <c r="L55" i="12"/>
  <c r="M55" i="12"/>
  <c r="J50" i="12"/>
  <c r="O68" i="12"/>
  <c r="K50" i="12"/>
  <c r="N65" i="12"/>
  <c r="L47" i="12"/>
  <c r="M47" i="12"/>
  <c r="O62" i="12"/>
  <c r="J44" i="12"/>
  <c r="K44" i="12"/>
  <c r="O91" i="12"/>
  <c r="K73" i="12"/>
  <c r="O93" i="12"/>
  <c r="K75" i="12"/>
  <c r="J75" i="12"/>
  <c r="J53" i="12"/>
  <c r="O87" i="12"/>
  <c r="K69" i="12"/>
  <c r="J69" i="12"/>
  <c r="M44" i="12"/>
  <c r="O85" i="12"/>
  <c r="K67" i="12"/>
  <c r="N67" i="12"/>
  <c r="L49" i="12"/>
  <c r="M49" i="12"/>
  <c r="J46" i="12"/>
  <c r="O64" i="12"/>
  <c r="K46" i="12"/>
  <c r="N61" i="12"/>
  <c r="L43" i="12"/>
  <c r="M43" i="12"/>
  <c r="J43" i="12"/>
  <c r="M56" i="12"/>
  <c r="O89" i="12"/>
  <c r="K71" i="12"/>
  <c r="J71" i="12"/>
  <c r="M64" i="12"/>
  <c r="L64" i="12"/>
  <c r="N82" i="12"/>
  <c r="M62" i="12"/>
  <c r="L62" i="12"/>
  <c r="N80" i="12"/>
  <c r="J47" i="12"/>
  <c r="O81" i="12"/>
  <c r="K63" i="12"/>
  <c r="J63" i="12"/>
  <c r="O76" i="11"/>
  <c r="J58" i="11"/>
  <c r="O72" i="11"/>
  <c r="J54" i="11"/>
  <c r="J44" i="11"/>
  <c r="O62" i="11"/>
  <c r="O95" i="11"/>
  <c r="J77" i="11"/>
  <c r="O93" i="11"/>
  <c r="J75" i="11"/>
  <c r="O85" i="11"/>
  <c r="J67" i="11"/>
  <c r="O88" i="11"/>
  <c r="J70" i="11"/>
  <c r="O91" i="11"/>
  <c r="J73" i="11"/>
  <c r="O68" i="11"/>
  <c r="J50" i="11"/>
  <c r="O61" i="11"/>
  <c r="J43" i="11"/>
  <c r="O84" i="11"/>
  <c r="J66" i="11"/>
  <c r="O83" i="11"/>
  <c r="J65" i="11"/>
  <c r="J45" i="11"/>
  <c r="O63" i="11"/>
  <c r="J46" i="11"/>
  <c r="O64" i="11"/>
  <c r="O60" i="11"/>
  <c r="J42" i="11"/>
  <c r="O87" i="11"/>
  <c r="J69" i="11"/>
  <c r="O89" i="11"/>
  <c r="J71" i="11"/>
  <c r="O92" i="11"/>
  <c r="J74" i="11"/>
  <c r="B16" i="10"/>
  <c r="O109" i="12" l="1"/>
  <c r="K91" i="12"/>
  <c r="O86" i="12"/>
  <c r="K68" i="12"/>
  <c r="J68" i="12"/>
  <c r="M73" i="12"/>
  <c r="N91" i="12"/>
  <c r="L73" i="12"/>
  <c r="L88" i="12"/>
  <c r="N106" i="12"/>
  <c r="N108" i="12"/>
  <c r="L90" i="12"/>
  <c r="N104" i="12"/>
  <c r="L86" i="12"/>
  <c r="O78" i="12"/>
  <c r="K60" i="12"/>
  <c r="J60" i="12"/>
  <c r="O92" i="12"/>
  <c r="J74" i="12"/>
  <c r="K74" i="12"/>
  <c r="O99" i="12"/>
  <c r="K81" i="12"/>
  <c r="O103" i="12"/>
  <c r="K85" i="12"/>
  <c r="O105" i="12"/>
  <c r="K87" i="12"/>
  <c r="O111" i="12"/>
  <c r="K93" i="12"/>
  <c r="J93" i="12"/>
  <c r="N96" i="12"/>
  <c r="M78" i="12"/>
  <c r="L78" i="12"/>
  <c r="O112" i="12"/>
  <c r="K94" i="12"/>
  <c r="J94" i="12"/>
  <c r="O113" i="12"/>
  <c r="K95" i="12"/>
  <c r="J95" i="12"/>
  <c r="M95" i="12"/>
  <c r="O101" i="12"/>
  <c r="K83" i="12"/>
  <c r="M74" i="12"/>
  <c r="O97" i="12"/>
  <c r="K79" i="12"/>
  <c r="N100" i="12"/>
  <c r="L82" i="12"/>
  <c r="O82" i="12"/>
  <c r="M82" i="12" s="1"/>
  <c r="K64" i="12"/>
  <c r="J64" i="12"/>
  <c r="N85" i="12"/>
  <c r="J85" i="12" s="1"/>
  <c r="M67" i="12"/>
  <c r="L67" i="12"/>
  <c r="J73" i="12"/>
  <c r="N83" i="12"/>
  <c r="M65" i="12"/>
  <c r="L65" i="12"/>
  <c r="M68" i="12"/>
  <c r="M94" i="12"/>
  <c r="N112" i="12"/>
  <c r="L94" i="12"/>
  <c r="M69" i="12"/>
  <c r="N87" i="12"/>
  <c r="L69" i="12"/>
  <c r="N93" i="12"/>
  <c r="L75" i="12"/>
  <c r="M75" i="12"/>
  <c r="M92" i="12"/>
  <c r="L92" i="12"/>
  <c r="N110" i="12"/>
  <c r="M84" i="12"/>
  <c r="L84" i="12"/>
  <c r="N102" i="12"/>
  <c r="N89" i="12"/>
  <c r="L71" i="12"/>
  <c r="M71" i="12"/>
  <c r="N79" i="12"/>
  <c r="M61" i="12"/>
  <c r="L61" i="12"/>
  <c r="L80" i="12"/>
  <c r="N98" i="12"/>
  <c r="O107" i="12"/>
  <c r="K89" i="12"/>
  <c r="J89" i="12"/>
  <c r="J67" i="12"/>
  <c r="O80" i="12"/>
  <c r="K62" i="12"/>
  <c r="J62" i="12"/>
  <c r="M60" i="12"/>
  <c r="J66" i="12"/>
  <c r="O84" i="12"/>
  <c r="K66" i="12"/>
  <c r="O90" i="12"/>
  <c r="K72" i="12"/>
  <c r="J72" i="12"/>
  <c r="N149" i="12"/>
  <c r="L131" i="12"/>
  <c r="J65" i="12"/>
  <c r="J61" i="12"/>
  <c r="O88" i="12"/>
  <c r="K70" i="12"/>
  <c r="J70" i="12"/>
  <c r="N81" i="12"/>
  <c r="J81" i="12" s="1"/>
  <c r="L63" i="12"/>
  <c r="M63" i="12"/>
  <c r="O110" i="11"/>
  <c r="J92" i="11"/>
  <c r="O105" i="11"/>
  <c r="J87" i="11"/>
  <c r="O101" i="11"/>
  <c r="J83" i="11"/>
  <c r="O79" i="11"/>
  <c r="J61" i="11"/>
  <c r="O109" i="11"/>
  <c r="J91" i="11"/>
  <c r="O103" i="11"/>
  <c r="J85" i="11"/>
  <c r="O113" i="11"/>
  <c r="J95" i="11"/>
  <c r="O90" i="11"/>
  <c r="J72" i="11"/>
  <c r="O82" i="11"/>
  <c r="J64" i="11"/>
  <c r="O80" i="11"/>
  <c r="J62" i="11"/>
  <c r="O81" i="11"/>
  <c r="J63" i="11"/>
  <c r="O107" i="11"/>
  <c r="J89" i="11"/>
  <c r="O78" i="11"/>
  <c r="J60" i="11"/>
  <c r="O102" i="11"/>
  <c r="J84" i="11"/>
  <c r="O86" i="11"/>
  <c r="J68" i="11"/>
  <c r="O106" i="11"/>
  <c r="J88" i="11"/>
  <c r="O111" i="11"/>
  <c r="J93" i="11"/>
  <c r="O94" i="11"/>
  <c r="J76" i="11"/>
  <c r="O98" i="12" l="1"/>
  <c r="K80" i="12"/>
  <c r="J80" i="12"/>
  <c r="O130" i="12"/>
  <c r="K112" i="12"/>
  <c r="J112" i="12"/>
  <c r="O121" i="12"/>
  <c r="K103" i="12"/>
  <c r="M104" i="12"/>
  <c r="L104" i="12"/>
  <c r="N122" i="12"/>
  <c r="N124" i="12"/>
  <c r="L106" i="12"/>
  <c r="M91" i="12"/>
  <c r="L91" i="12"/>
  <c r="N109" i="12"/>
  <c r="O104" i="12"/>
  <c r="K86" i="12"/>
  <c r="J86" i="12"/>
  <c r="O106" i="12"/>
  <c r="K88" i="12"/>
  <c r="J88" i="12"/>
  <c r="O108" i="12"/>
  <c r="K90" i="12"/>
  <c r="J90" i="12"/>
  <c r="M98" i="12"/>
  <c r="N116" i="12"/>
  <c r="L98" i="12"/>
  <c r="M89" i="12"/>
  <c r="L89" i="12"/>
  <c r="N107" i="12"/>
  <c r="N128" i="12"/>
  <c r="L110" i="12"/>
  <c r="O115" i="12"/>
  <c r="K97" i="12"/>
  <c r="O119" i="12"/>
  <c r="K101" i="12"/>
  <c r="O131" i="12"/>
  <c r="K113" i="12"/>
  <c r="J113" i="12"/>
  <c r="M113" i="12"/>
  <c r="O123" i="12"/>
  <c r="K105" i="12"/>
  <c r="O96" i="12"/>
  <c r="J78" i="12"/>
  <c r="K78" i="12"/>
  <c r="J91" i="12"/>
  <c r="N101" i="12"/>
  <c r="M83" i="12"/>
  <c r="L83" i="12"/>
  <c r="M81" i="12"/>
  <c r="N99" i="12"/>
  <c r="L81" i="12"/>
  <c r="N167" i="12"/>
  <c r="L149" i="12"/>
  <c r="N97" i="12"/>
  <c r="M79" i="12"/>
  <c r="L79" i="12"/>
  <c r="N120" i="12"/>
  <c r="L102" i="12"/>
  <c r="M93" i="12"/>
  <c r="N111" i="12"/>
  <c r="L93" i="12"/>
  <c r="M100" i="12"/>
  <c r="L100" i="12"/>
  <c r="N118" i="12"/>
  <c r="O129" i="12"/>
  <c r="K111" i="12"/>
  <c r="J111" i="12"/>
  <c r="O110" i="12"/>
  <c r="K92" i="12"/>
  <c r="J92" i="12"/>
  <c r="M108" i="12"/>
  <c r="L108" i="12"/>
  <c r="N126" i="12"/>
  <c r="M88" i="12"/>
  <c r="O125" i="12"/>
  <c r="K107" i="12"/>
  <c r="J107" i="12"/>
  <c r="M87" i="12"/>
  <c r="L87" i="12"/>
  <c r="N105" i="12"/>
  <c r="M85" i="12"/>
  <c r="L85" i="12"/>
  <c r="N103" i="12"/>
  <c r="O102" i="12"/>
  <c r="K84" i="12"/>
  <c r="J84" i="12"/>
  <c r="M80" i="12"/>
  <c r="M112" i="12"/>
  <c r="N130" i="12"/>
  <c r="L112" i="12"/>
  <c r="O100" i="12"/>
  <c r="J82" i="12"/>
  <c r="K82" i="12"/>
  <c r="J79" i="12"/>
  <c r="J83" i="12"/>
  <c r="M96" i="12"/>
  <c r="L96" i="12"/>
  <c r="N114" i="12"/>
  <c r="J87" i="12"/>
  <c r="O117" i="12"/>
  <c r="K99" i="12"/>
  <c r="J99" i="12"/>
  <c r="M86" i="12"/>
  <c r="M90" i="12"/>
  <c r="O127" i="12"/>
  <c r="K109" i="12"/>
  <c r="J109" i="12"/>
  <c r="O112" i="11"/>
  <c r="J94" i="11"/>
  <c r="O124" i="11"/>
  <c r="J106" i="11"/>
  <c r="O120" i="11"/>
  <c r="J102" i="11"/>
  <c r="O125" i="11"/>
  <c r="J107" i="11"/>
  <c r="O98" i="11"/>
  <c r="J80" i="11"/>
  <c r="O108" i="11"/>
  <c r="J90" i="11"/>
  <c r="O121" i="11"/>
  <c r="J103" i="11"/>
  <c r="O97" i="11"/>
  <c r="J79" i="11"/>
  <c r="O123" i="11"/>
  <c r="J105" i="11"/>
  <c r="O129" i="11"/>
  <c r="J111" i="11"/>
  <c r="O104" i="11"/>
  <c r="J86" i="11"/>
  <c r="O96" i="11"/>
  <c r="J78" i="11"/>
  <c r="O99" i="11"/>
  <c r="J81" i="11"/>
  <c r="O100" i="11"/>
  <c r="J82" i="11"/>
  <c r="O131" i="11"/>
  <c r="J113" i="11"/>
  <c r="O127" i="11"/>
  <c r="J109" i="11"/>
  <c r="O119" i="11"/>
  <c r="J101" i="11"/>
  <c r="O128" i="11"/>
  <c r="J110" i="11"/>
  <c r="N185" i="12" l="1"/>
  <c r="L167" i="12"/>
  <c r="O137" i="12"/>
  <c r="K119" i="12"/>
  <c r="N140" i="12"/>
  <c r="M122" i="12"/>
  <c r="L122" i="12"/>
  <c r="O148" i="12"/>
  <c r="K130" i="12"/>
  <c r="J130" i="12"/>
  <c r="O145" i="12"/>
  <c r="K127" i="12"/>
  <c r="L130" i="12"/>
  <c r="M130" i="12"/>
  <c r="N148" i="12"/>
  <c r="N144" i="12"/>
  <c r="L126" i="12"/>
  <c r="O147" i="12"/>
  <c r="K129" i="12"/>
  <c r="N138" i="12"/>
  <c r="L120" i="12"/>
  <c r="M97" i="12"/>
  <c r="L97" i="12"/>
  <c r="N115" i="12"/>
  <c r="O141" i="12"/>
  <c r="K123" i="12"/>
  <c r="J131" i="12"/>
  <c r="O149" i="12"/>
  <c r="K131" i="12"/>
  <c r="M131" i="12"/>
  <c r="J97" i="12"/>
  <c r="L128" i="12"/>
  <c r="M128" i="12"/>
  <c r="N146" i="12"/>
  <c r="O122" i="12"/>
  <c r="K104" i="12"/>
  <c r="J104" i="12"/>
  <c r="O139" i="12"/>
  <c r="K121" i="12"/>
  <c r="N132" i="12"/>
  <c r="L114" i="12"/>
  <c r="O135" i="12"/>
  <c r="K117" i="12"/>
  <c r="O120" i="12"/>
  <c r="K102" i="12"/>
  <c r="J102" i="12"/>
  <c r="M105" i="12"/>
  <c r="L105" i="12"/>
  <c r="N123" i="12"/>
  <c r="K110" i="12"/>
  <c r="O128" i="12"/>
  <c r="J110" i="12"/>
  <c r="N136" i="12"/>
  <c r="L118" i="12"/>
  <c r="N129" i="12"/>
  <c r="M111" i="12"/>
  <c r="L111" i="12"/>
  <c r="M102" i="12"/>
  <c r="M99" i="12"/>
  <c r="L99" i="12"/>
  <c r="N117" i="12"/>
  <c r="M101" i="12"/>
  <c r="L101" i="12"/>
  <c r="N119" i="12"/>
  <c r="O114" i="12"/>
  <c r="K96" i="12"/>
  <c r="J96" i="12"/>
  <c r="J101" i="12"/>
  <c r="M110" i="12"/>
  <c r="O124" i="12"/>
  <c r="K106" i="12"/>
  <c r="J106" i="12"/>
  <c r="M109" i="12"/>
  <c r="N127" i="12"/>
  <c r="J127" i="12" s="1"/>
  <c r="L109" i="12"/>
  <c r="M124" i="12"/>
  <c r="N142" i="12"/>
  <c r="L124" i="12"/>
  <c r="O118" i="12"/>
  <c r="M118" i="12" s="1"/>
  <c r="K100" i="12"/>
  <c r="J100" i="12"/>
  <c r="M103" i="12"/>
  <c r="L103" i="12"/>
  <c r="N121" i="12"/>
  <c r="O143" i="12"/>
  <c r="K125" i="12"/>
  <c r="J125" i="12"/>
  <c r="J105" i="12"/>
  <c r="O133" i="12"/>
  <c r="K115" i="12"/>
  <c r="J115" i="12"/>
  <c r="M107" i="12"/>
  <c r="L107" i="12"/>
  <c r="N125" i="12"/>
  <c r="L116" i="12"/>
  <c r="N134" i="12"/>
  <c r="K108" i="12"/>
  <c r="O126" i="12"/>
  <c r="M126" i="12" s="1"/>
  <c r="J108" i="12"/>
  <c r="M106" i="12"/>
  <c r="J103" i="12"/>
  <c r="O116" i="12"/>
  <c r="K98" i="12"/>
  <c r="J98" i="12"/>
  <c r="O146" i="11"/>
  <c r="J128" i="11"/>
  <c r="O145" i="11"/>
  <c r="J127" i="11"/>
  <c r="O118" i="11"/>
  <c r="J100" i="11"/>
  <c r="O114" i="11"/>
  <c r="J96" i="11"/>
  <c r="O147" i="11"/>
  <c r="J129" i="11"/>
  <c r="O115" i="11"/>
  <c r="J97" i="11"/>
  <c r="O126" i="11"/>
  <c r="J108" i="11"/>
  <c r="O143" i="11"/>
  <c r="J125" i="11"/>
  <c r="O142" i="11"/>
  <c r="J124" i="11"/>
  <c r="O137" i="11"/>
  <c r="J119" i="11"/>
  <c r="O149" i="11"/>
  <c r="J131" i="11"/>
  <c r="O117" i="11"/>
  <c r="J99" i="11"/>
  <c r="O122" i="11"/>
  <c r="J104" i="11"/>
  <c r="O141" i="11"/>
  <c r="J123" i="11"/>
  <c r="O139" i="11"/>
  <c r="J121" i="11"/>
  <c r="O116" i="11"/>
  <c r="J98" i="11"/>
  <c r="J120" i="11"/>
  <c r="O138" i="11"/>
  <c r="O130" i="11"/>
  <c r="J112" i="11"/>
  <c r="O161" i="12" l="1"/>
  <c r="K143" i="12"/>
  <c r="N135" i="12"/>
  <c r="M117" i="12"/>
  <c r="L117" i="12"/>
  <c r="L144" i="12"/>
  <c r="M144" i="12"/>
  <c r="N162" i="12"/>
  <c r="O155" i="12"/>
  <c r="K137" i="12"/>
  <c r="N139" i="12"/>
  <c r="M121" i="12"/>
  <c r="L121" i="12"/>
  <c r="N137" i="12"/>
  <c r="M119" i="12"/>
  <c r="L119" i="12"/>
  <c r="N141" i="12"/>
  <c r="M123" i="12"/>
  <c r="L123" i="12"/>
  <c r="J135" i="12"/>
  <c r="O153" i="12"/>
  <c r="K135" i="12"/>
  <c r="J121" i="12"/>
  <c r="J149" i="12"/>
  <c r="O167" i="12"/>
  <c r="K149" i="12"/>
  <c r="M149" i="12"/>
  <c r="J141" i="12"/>
  <c r="O159" i="12"/>
  <c r="K141" i="12"/>
  <c r="O165" i="12"/>
  <c r="K147" i="12"/>
  <c r="L140" i="12"/>
  <c r="N158" i="12"/>
  <c r="L136" i="12"/>
  <c r="N154" i="12"/>
  <c r="N147" i="12"/>
  <c r="M129" i="12"/>
  <c r="L129" i="12"/>
  <c r="O138" i="12"/>
  <c r="M138" i="12" s="1"/>
  <c r="K120" i="12"/>
  <c r="J120" i="12"/>
  <c r="O140" i="12"/>
  <c r="K122" i="12"/>
  <c r="J122" i="12"/>
  <c r="N133" i="12"/>
  <c r="M115" i="12"/>
  <c r="L115" i="12"/>
  <c r="L138" i="12"/>
  <c r="N156" i="12"/>
  <c r="J129" i="12"/>
  <c r="N166" i="12"/>
  <c r="L148" i="12"/>
  <c r="M148" i="12"/>
  <c r="O166" i="12"/>
  <c r="K148" i="12"/>
  <c r="J148" i="12"/>
  <c r="J119" i="12"/>
  <c r="L134" i="12"/>
  <c r="N152" i="12"/>
  <c r="J133" i="12"/>
  <c r="O151" i="12"/>
  <c r="K133" i="12"/>
  <c r="L142" i="12"/>
  <c r="N160" i="12"/>
  <c r="K114" i="12"/>
  <c r="O132" i="12"/>
  <c r="J114" i="12"/>
  <c r="M114" i="12"/>
  <c r="O134" i="12"/>
  <c r="K116" i="12"/>
  <c r="J116" i="12"/>
  <c r="O144" i="12"/>
  <c r="J126" i="12"/>
  <c r="K126" i="12"/>
  <c r="M116" i="12"/>
  <c r="K118" i="12"/>
  <c r="O136" i="12"/>
  <c r="M136" i="12" s="1"/>
  <c r="J118" i="12"/>
  <c r="N143" i="12"/>
  <c r="M125" i="12"/>
  <c r="L125" i="12"/>
  <c r="N145" i="12"/>
  <c r="L127" i="12"/>
  <c r="M127" i="12"/>
  <c r="O142" i="12"/>
  <c r="M142" i="12" s="1"/>
  <c r="K124" i="12"/>
  <c r="J124" i="12"/>
  <c r="O146" i="12"/>
  <c r="K128" i="12"/>
  <c r="J128" i="12"/>
  <c r="J117" i="12"/>
  <c r="L132" i="12"/>
  <c r="M132" i="12"/>
  <c r="N150" i="12"/>
  <c r="J139" i="12"/>
  <c r="O157" i="12"/>
  <c r="K139" i="12"/>
  <c r="L146" i="12"/>
  <c r="M146" i="12"/>
  <c r="N164" i="12"/>
  <c r="J123" i="12"/>
  <c r="M120" i="12"/>
  <c r="J145" i="12"/>
  <c r="O163" i="12"/>
  <c r="K145" i="12"/>
  <c r="N203" i="12"/>
  <c r="L185" i="12"/>
  <c r="O148" i="11"/>
  <c r="J130" i="11"/>
  <c r="O134" i="11"/>
  <c r="J116" i="11"/>
  <c r="J141" i="11"/>
  <c r="O159" i="11"/>
  <c r="O135" i="11"/>
  <c r="J117" i="11"/>
  <c r="J137" i="11"/>
  <c r="O155" i="11"/>
  <c r="J143" i="11"/>
  <c r="O161" i="11"/>
  <c r="O133" i="11"/>
  <c r="J115" i="11"/>
  <c r="O132" i="11"/>
  <c r="J114" i="11"/>
  <c r="J145" i="11"/>
  <c r="O163" i="11"/>
  <c r="J138" i="11"/>
  <c r="O156" i="11"/>
  <c r="J139" i="11"/>
  <c r="O157" i="11"/>
  <c r="J122" i="11"/>
  <c r="O140" i="11"/>
  <c r="J149" i="11"/>
  <c r="O167" i="11"/>
  <c r="J142" i="11"/>
  <c r="O160" i="11"/>
  <c r="O144" i="11"/>
  <c r="J126" i="11"/>
  <c r="J147" i="11"/>
  <c r="O165" i="11"/>
  <c r="O136" i="11"/>
  <c r="J118" i="11"/>
  <c r="J146" i="11"/>
  <c r="O164" i="11"/>
  <c r="N161" i="12" l="1"/>
  <c r="M143" i="12"/>
  <c r="L143" i="12"/>
  <c r="L156" i="12"/>
  <c r="N174" i="12"/>
  <c r="O158" i="12"/>
  <c r="K140" i="12"/>
  <c r="J140" i="12"/>
  <c r="N155" i="12"/>
  <c r="J155" i="12" s="1"/>
  <c r="M137" i="12"/>
  <c r="L137" i="12"/>
  <c r="N153" i="12"/>
  <c r="M135" i="12"/>
  <c r="L135" i="12"/>
  <c r="N221" i="12"/>
  <c r="L203" i="12"/>
  <c r="N168" i="12"/>
  <c r="L150" i="12"/>
  <c r="N163" i="12"/>
  <c r="J163" i="12" s="1"/>
  <c r="M145" i="12"/>
  <c r="L145" i="12"/>
  <c r="O150" i="12"/>
  <c r="K132" i="12"/>
  <c r="J132" i="12"/>
  <c r="L152" i="12"/>
  <c r="N170" i="12"/>
  <c r="N151" i="12"/>
  <c r="M133" i="12"/>
  <c r="L133" i="12"/>
  <c r="O177" i="12"/>
  <c r="K159" i="12"/>
  <c r="O185" i="12"/>
  <c r="J167" i="12"/>
  <c r="K167" i="12"/>
  <c r="M167" i="12"/>
  <c r="O171" i="12"/>
  <c r="J153" i="12"/>
  <c r="K153" i="12"/>
  <c r="N159" i="12"/>
  <c r="M141" i="12"/>
  <c r="L141" i="12"/>
  <c r="O173" i="12"/>
  <c r="K155" i="12"/>
  <c r="O160" i="12"/>
  <c r="M160" i="12" s="1"/>
  <c r="K142" i="12"/>
  <c r="J142" i="12"/>
  <c r="O154" i="12"/>
  <c r="K136" i="12"/>
  <c r="J136" i="12"/>
  <c r="O152" i="12"/>
  <c r="K134" i="12"/>
  <c r="J134" i="12"/>
  <c r="M134" i="12"/>
  <c r="M166" i="12"/>
  <c r="N184" i="12"/>
  <c r="L166" i="12"/>
  <c r="N165" i="12"/>
  <c r="M147" i="12"/>
  <c r="L147" i="12"/>
  <c r="L158" i="12"/>
  <c r="N176" i="12"/>
  <c r="M158" i="12"/>
  <c r="J147" i="12"/>
  <c r="J137" i="12"/>
  <c r="O179" i="12"/>
  <c r="J161" i="12"/>
  <c r="K161" i="12"/>
  <c r="O181" i="12"/>
  <c r="K163" i="12"/>
  <c r="L164" i="12"/>
  <c r="M164" i="12"/>
  <c r="N182" i="12"/>
  <c r="O175" i="12"/>
  <c r="K157" i="12"/>
  <c r="O164" i="12"/>
  <c r="K146" i="12"/>
  <c r="J146" i="12"/>
  <c r="O162" i="12"/>
  <c r="K144" i="12"/>
  <c r="J144" i="12"/>
  <c r="N178" i="12"/>
  <c r="L160" i="12"/>
  <c r="O169" i="12"/>
  <c r="J151" i="12"/>
  <c r="K151" i="12"/>
  <c r="O184" i="12"/>
  <c r="K166" i="12"/>
  <c r="J166" i="12"/>
  <c r="O156" i="12"/>
  <c r="K138" i="12"/>
  <c r="J138" i="12"/>
  <c r="N172" i="12"/>
  <c r="L154" i="12"/>
  <c r="M154" i="12"/>
  <c r="M140" i="12"/>
  <c r="O183" i="12"/>
  <c r="J165" i="12"/>
  <c r="K165" i="12"/>
  <c r="N157" i="12"/>
  <c r="M139" i="12"/>
  <c r="L139" i="12"/>
  <c r="L162" i="12"/>
  <c r="N180" i="12"/>
  <c r="J143" i="12"/>
  <c r="J164" i="11"/>
  <c r="O182" i="11"/>
  <c r="J165" i="11"/>
  <c r="O183" i="11"/>
  <c r="J160" i="11"/>
  <c r="O178" i="11"/>
  <c r="J140" i="11"/>
  <c r="O158" i="11"/>
  <c r="J156" i="11"/>
  <c r="O174" i="11"/>
  <c r="J161" i="11"/>
  <c r="O179" i="11"/>
  <c r="J167" i="11"/>
  <c r="O185" i="11"/>
  <c r="J157" i="11"/>
  <c r="O175" i="11"/>
  <c r="J163" i="11"/>
  <c r="O181" i="11"/>
  <c r="J155" i="11"/>
  <c r="O173" i="11"/>
  <c r="J159" i="11"/>
  <c r="O177" i="11"/>
  <c r="O150" i="11"/>
  <c r="J132" i="11"/>
  <c r="O153" i="11"/>
  <c r="J135" i="11"/>
  <c r="O152" i="11"/>
  <c r="J134" i="11"/>
  <c r="O154" i="11"/>
  <c r="J136" i="11"/>
  <c r="J144" i="11"/>
  <c r="O162" i="11"/>
  <c r="O151" i="11"/>
  <c r="J133" i="11"/>
  <c r="J148" i="11"/>
  <c r="O166" i="11"/>
  <c r="O199" i="12" l="1"/>
  <c r="K181" i="12"/>
  <c r="J181" i="12"/>
  <c r="M180" i="12"/>
  <c r="L180" i="12"/>
  <c r="N198" i="12"/>
  <c r="N175" i="12"/>
  <c r="M157" i="12"/>
  <c r="L157" i="12"/>
  <c r="O187" i="12"/>
  <c r="K169" i="12"/>
  <c r="J169" i="12"/>
  <c r="O193" i="12"/>
  <c r="K175" i="12"/>
  <c r="J175" i="12"/>
  <c r="O170" i="12"/>
  <c r="M170" i="12" s="1"/>
  <c r="K152" i="12"/>
  <c r="J152" i="12"/>
  <c r="N177" i="12"/>
  <c r="M159" i="12"/>
  <c r="L159" i="12"/>
  <c r="L221" i="12"/>
  <c r="O202" i="12"/>
  <c r="K184" i="12"/>
  <c r="J184" i="12"/>
  <c r="O182" i="12"/>
  <c r="K164" i="12"/>
  <c r="J164" i="12"/>
  <c r="L182" i="12"/>
  <c r="N200" i="12"/>
  <c r="O197" i="12"/>
  <c r="K179" i="12"/>
  <c r="L176" i="12"/>
  <c r="N194" i="12"/>
  <c r="N183" i="12"/>
  <c r="M165" i="12"/>
  <c r="L165" i="12"/>
  <c r="O191" i="12"/>
  <c r="K173" i="12"/>
  <c r="J173" i="12"/>
  <c r="J159" i="12"/>
  <c r="N169" i="12"/>
  <c r="M151" i="12"/>
  <c r="L151" i="12"/>
  <c r="N186" i="12"/>
  <c r="L168" i="12"/>
  <c r="O176" i="12"/>
  <c r="M176" i="12" s="1"/>
  <c r="K158" i="12"/>
  <c r="J158" i="12"/>
  <c r="O174" i="12"/>
  <c r="K156" i="12"/>
  <c r="J156" i="12"/>
  <c r="O180" i="12"/>
  <c r="K162" i="12"/>
  <c r="J162" i="12"/>
  <c r="O178" i="12"/>
  <c r="K160" i="12"/>
  <c r="J160" i="12"/>
  <c r="O195" i="12"/>
  <c r="K177" i="12"/>
  <c r="N188" i="12"/>
  <c r="L170" i="12"/>
  <c r="N181" i="12"/>
  <c r="M163" i="12"/>
  <c r="L163" i="12"/>
  <c r="N173" i="12"/>
  <c r="M155" i="12"/>
  <c r="L155" i="12"/>
  <c r="M174" i="12"/>
  <c r="N192" i="12"/>
  <c r="L174" i="12"/>
  <c r="M162" i="12"/>
  <c r="O201" i="12"/>
  <c r="K183" i="12"/>
  <c r="M172" i="12"/>
  <c r="L172" i="12"/>
  <c r="N190" i="12"/>
  <c r="M178" i="12"/>
  <c r="L178" i="12"/>
  <c r="N196" i="12"/>
  <c r="J157" i="12"/>
  <c r="M184" i="12"/>
  <c r="L184" i="12"/>
  <c r="N202" i="12"/>
  <c r="O172" i="12"/>
  <c r="K154" i="12"/>
  <c r="J154" i="12"/>
  <c r="O189" i="12"/>
  <c r="K171" i="12"/>
  <c r="O203" i="12"/>
  <c r="K185" i="12"/>
  <c r="J185" i="12"/>
  <c r="M185" i="12"/>
  <c r="M152" i="12"/>
  <c r="O168" i="12"/>
  <c r="K150" i="12"/>
  <c r="J150" i="12"/>
  <c r="M150" i="12"/>
  <c r="M153" i="12"/>
  <c r="N171" i="12"/>
  <c r="J171" i="12" s="1"/>
  <c r="L153" i="12"/>
  <c r="M156" i="12"/>
  <c r="N179" i="12"/>
  <c r="M161" i="12"/>
  <c r="L161" i="12"/>
  <c r="J173" i="11"/>
  <c r="O191" i="11"/>
  <c r="J179" i="11"/>
  <c r="O197" i="11"/>
  <c r="J183" i="11"/>
  <c r="O201" i="11"/>
  <c r="J152" i="11"/>
  <c r="O170" i="11"/>
  <c r="J150" i="11"/>
  <c r="O168" i="11"/>
  <c r="J166" i="11"/>
  <c r="O184" i="11"/>
  <c r="J162" i="11"/>
  <c r="O180" i="11"/>
  <c r="J175" i="11"/>
  <c r="O193" i="11"/>
  <c r="J177" i="11"/>
  <c r="O195" i="11"/>
  <c r="J181" i="11"/>
  <c r="O199" i="11"/>
  <c r="J185" i="11"/>
  <c r="O203" i="11"/>
  <c r="J174" i="11"/>
  <c r="O192" i="11"/>
  <c r="J178" i="11"/>
  <c r="O196" i="11"/>
  <c r="J182" i="11"/>
  <c r="O200" i="11"/>
  <c r="J158" i="11"/>
  <c r="O176" i="11"/>
  <c r="J151" i="11"/>
  <c r="O169" i="11"/>
  <c r="J154" i="11"/>
  <c r="O172" i="11"/>
  <c r="J153" i="11"/>
  <c r="O171" i="11"/>
  <c r="M202" i="12" l="1"/>
  <c r="L202" i="12"/>
  <c r="N220" i="12"/>
  <c r="O219" i="12"/>
  <c r="K201" i="12"/>
  <c r="M188" i="12"/>
  <c r="L188" i="12"/>
  <c r="N206" i="12"/>
  <c r="O213" i="12"/>
  <c r="K195" i="12"/>
  <c r="J195" i="12"/>
  <c r="N201" i="12"/>
  <c r="J201" i="12" s="1"/>
  <c r="M183" i="12"/>
  <c r="L183" i="12"/>
  <c r="O200" i="12"/>
  <c r="K182" i="12"/>
  <c r="J182" i="12"/>
  <c r="N195" i="12"/>
  <c r="M177" i="12"/>
  <c r="L177" i="12"/>
  <c r="J183" i="12"/>
  <c r="N199" i="12"/>
  <c r="M181" i="12"/>
  <c r="L181" i="12"/>
  <c r="J177" i="12"/>
  <c r="O198" i="12"/>
  <c r="K180" i="12"/>
  <c r="J180" i="12"/>
  <c r="L186" i="12"/>
  <c r="N204" i="12"/>
  <c r="N187" i="12"/>
  <c r="M169" i="12"/>
  <c r="L169" i="12"/>
  <c r="O209" i="12"/>
  <c r="K191" i="12"/>
  <c r="M194" i="12"/>
  <c r="L194" i="12"/>
  <c r="N212" i="12"/>
  <c r="M182" i="12"/>
  <c r="O205" i="12"/>
  <c r="K187" i="12"/>
  <c r="J187" i="12"/>
  <c r="L198" i="12"/>
  <c r="N216" i="12"/>
  <c r="N197" i="12"/>
  <c r="M179" i="12"/>
  <c r="L179" i="12"/>
  <c r="O186" i="12"/>
  <c r="K168" i="12"/>
  <c r="J168" i="12"/>
  <c r="O207" i="12"/>
  <c r="K189" i="12"/>
  <c r="L196" i="12"/>
  <c r="N214" i="12"/>
  <c r="O194" i="12"/>
  <c r="K176" i="12"/>
  <c r="J176" i="12"/>
  <c r="M200" i="12"/>
  <c r="L200" i="12"/>
  <c r="N218" i="12"/>
  <c r="O220" i="12"/>
  <c r="K202" i="12"/>
  <c r="J202" i="12"/>
  <c r="O188" i="12"/>
  <c r="K170" i="12"/>
  <c r="J170" i="12"/>
  <c r="O221" i="12"/>
  <c r="K203" i="12"/>
  <c r="J203" i="12"/>
  <c r="M203" i="12"/>
  <c r="O192" i="12"/>
  <c r="K174" i="12"/>
  <c r="J174" i="12"/>
  <c r="J179" i="12"/>
  <c r="N193" i="12"/>
  <c r="M175" i="12"/>
  <c r="L175" i="12"/>
  <c r="N189" i="12"/>
  <c r="M171" i="12"/>
  <c r="L171" i="12"/>
  <c r="O190" i="12"/>
  <c r="K172" i="12"/>
  <c r="J172" i="12"/>
  <c r="L190" i="12"/>
  <c r="N208" i="12"/>
  <c r="M192" i="12"/>
  <c r="L192" i="12"/>
  <c r="N210" i="12"/>
  <c r="N191" i="12"/>
  <c r="M173" i="12"/>
  <c r="L173" i="12"/>
  <c r="O196" i="12"/>
  <c r="K178" i="12"/>
  <c r="J178" i="12"/>
  <c r="M168" i="12"/>
  <c r="O215" i="12"/>
  <c r="K197" i="12"/>
  <c r="J197" i="12"/>
  <c r="O211" i="12"/>
  <c r="K193" i="12"/>
  <c r="J193" i="12"/>
  <c r="O217" i="12"/>
  <c r="K199" i="12"/>
  <c r="J199" i="12"/>
  <c r="J171" i="11"/>
  <c r="O189" i="11"/>
  <c r="J200" i="11"/>
  <c r="O218" i="11"/>
  <c r="J218" i="11" s="1"/>
  <c r="J199" i="11"/>
  <c r="O217" i="11"/>
  <c r="J217" i="11" s="1"/>
  <c r="J184" i="11"/>
  <c r="O202" i="11"/>
  <c r="J169" i="11"/>
  <c r="O187" i="11"/>
  <c r="J192" i="11"/>
  <c r="O210" i="11"/>
  <c r="J210" i="11" s="1"/>
  <c r="J193" i="11"/>
  <c r="O211" i="11"/>
  <c r="J211" i="11" s="1"/>
  <c r="J170" i="11"/>
  <c r="O188" i="11"/>
  <c r="J197" i="11"/>
  <c r="O215" i="11"/>
  <c r="J215" i="11" s="1"/>
  <c r="J172" i="11"/>
  <c r="O190" i="11"/>
  <c r="J176" i="11"/>
  <c r="O194" i="11"/>
  <c r="J196" i="11"/>
  <c r="O214" i="11"/>
  <c r="J214" i="11" s="1"/>
  <c r="J203" i="11"/>
  <c r="O221" i="11"/>
  <c r="J221" i="11" s="1"/>
  <c r="J195" i="11"/>
  <c r="O213" i="11"/>
  <c r="J213" i="11" s="1"/>
  <c r="J180" i="11"/>
  <c r="O198" i="11"/>
  <c r="J168" i="11"/>
  <c r="O186" i="11"/>
  <c r="J201" i="11"/>
  <c r="O219" i="11"/>
  <c r="J219" i="11" s="1"/>
  <c r="J191" i="11"/>
  <c r="O209" i="11"/>
  <c r="J209" i="11" s="1"/>
  <c r="N209" i="12" l="1"/>
  <c r="M191" i="12"/>
  <c r="L191" i="12"/>
  <c r="M214" i="12"/>
  <c r="L214" i="12"/>
  <c r="O204" i="12"/>
  <c r="K186" i="12"/>
  <c r="J186" i="12"/>
  <c r="K209" i="12"/>
  <c r="J209" i="12"/>
  <c r="K219" i="12"/>
  <c r="J219" i="12"/>
  <c r="O214" i="12"/>
  <c r="K196" i="12"/>
  <c r="J196" i="12"/>
  <c r="O208" i="12"/>
  <c r="K190" i="12"/>
  <c r="J190" i="12"/>
  <c r="K220" i="12"/>
  <c r="J220" i="12"/>
  <c r="K207" i="12"/>
  <c r="K205" i="12"/>
  <c r="O216" i="12"/>
  <c r="K198" i="12"/>
  <c r="J198" i="12"/>
  <c r="N217" i="12"/>
  <c r="M199" i="12"/>
  <c r="L199" i="12"/>
  <c r="N213" i="12"/>
  <c r="M195" i="12"/>
  <c r="L195" i="12"/>
  <c r="M220" i="12"/>
  <c r="L220" i="12"/>
  <c r="K211" i="12"/>
  <c r="M190" i="12"/>
  <c r="O206" i="12"/>
  <c r="K188" i="12"/>
  <c r="J188" i="12"/>
  <c r="M218" i="12"/>
  <c r="L218" i="12"/>
  <c r="M196" i="12"/>
  <c r="M198" i="12"/>
  <c r="J191" i="12"/>
  <c r="M186" i="12"/>
  <c r="K213" i="12"/>
  <c r="J213" i="12"/>
  <c r="M208" i="12"/>
  <c r="L208" i="12"/>
  <c r="N207" i="12"/>
  <c r="M189" i="12"/>
  <c r="L189" i="12"/>
  <c r="M216" i="12"/>
  <c r="L216" i="12"/>
  <c r="L204" i="12"/>
  <c r="O218" i="12"/>
  <c r="K200" i="12"/>
  <c r="J200" i="12"/>
  <c r="K215" i="12"/>
  <c r="M210" i="12"/>
  <c r="L210" i="12"/>
  <c r="K217" i="12"/>
  <c r="N211" i="12"/>
  <c r="M193" i="12"/>
  <c r="L193" i="12"/>
  <c r="O210" i="12"/>
  <c r="K192" i="12"/>
  <c r="J192" i="12"/>
  <c r="K221" i="12"/>
  <c r="J221" i="12"/>
  <c r="M221" i="12"/>
  <c r="O212" i="12"/>
  <c r="K194" i="12"/>
  <c r="J194" i="12"/>
  <c r="J189" i="12"/>
  <c r="N215" i="12"/>
  <c r="J215" i="12" s="1"/>
  <c r="M197" i="12"/>
  <c r="L197" i="12"/>
  <c r="M212" i="12"/>
  <c r="L212" i="12"/>
  <c r="N205" i="12"/>
  <c r="J205" i="12" s="1"/>
  <c r="M187" i="12"/>
  <c r="L187" i="12"/>
  <c r="N219" i="12"/>
  <c r="M201" i="12"/>
  <c r="L201" i="12"/>
  <c r="M206" i="12"/>
  <c r="L206" i="12"/>
  <c r="J186" i="11"/>
  <c r="O204" i="11"/>
  <c r="J204" i="11" s="1"/>
  <c r="J190" i="11"/>
  <c r="O208" i="11"/>
  <c r="J208" i="11" s="1"/>
  <c r="J188" i="11"/>
  <c r="O206" i="11"/>
  <c r="J206" i="11" s="1"/>
  <c r="J202" i="11"/>
  <c r="O220" i="11"/>
  <c r="J220" i="11" s="1"/>
  <c r="J198" i="11"/>
  <c r="O216" i="11"/>
  <c r="J216" i="11" s="1"/>
  <c r="J194" i="11"/>
  <c r="O212" i="11"/>
  <c r="J212" i="11" s="1"/>
  <c r="J187" i="11"/>
  <c r="O205" i="11"/>
  <c r="J205" i="11" s="1"/>
  <c r="J189" i="11"/>
  <c r="O207" i="11"/>
  <c r="J207" i="11" s="1"/>
  <c r="M211" i="12" l="1"/>
  <c r="L211" i="12"/>
  <c r="M207" i="12"/>
  <c r="L207" i="12"/>
  <c r="M217" i="12"/>
  <c r="L217" i="12"/>
  <c r="K208" i="12"/>
  <c r="J208" i="12"/>
  <c r="K210" i="12"/>
  <c r="J210" i="12"/>
  <c r="J217" i="12"/>
  <c r="K218" i="12"/>
  <c r="J218" i="12"/>
  <c r="K206" i="12"/>
  <c r="J206" i="12"/>
  <c r="M213" i="12"/>
  <c r="L213" i="12"/>
  <c r="M205" i="12"/>
  <c r="L205" i="12"/>
  <c r="J207" i="12"/>
  <c r="K204" i="12"/>
  <c r="J204" i="12"/>
  <c r="M219" i="12"/>
  <c r="L219" i="12"/>
  <c r="M215" i="12"/>
  <c r="L215" i="12"/>
  <c r="K212" i="12"/>
  <c r="J212" i="12"/>
  <c r="M204" i="12"/>
  <c r="J211" i="12"/>
  <c r="K216" i="12"/>
  <c r="J216" i="12"/>
  <c r="K214" i="12"/>
  <c r="J214" i="12"/>
  <c r="M209" i="12"/>
  <c r="L209" i="12"/>
</calcChain>
</file>

<file path=xl/comments1.xml><?xml version="1.0" encoding="utf-8"?>
<comments xmlns="http://schemas.openxmlformats.org/spreadsheetml/2006/main">
  <authors>
    <author>Winston, Wayne L.</author>
  </authors>
  <commentList>
    <comment ref="L4" authorId="0" shapeId="0">
      <text>
        <r>
          <rPr>
            <sz val="8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0
   Independent Numeric Variables: 2 (Wind, Temp)
   Dependent Variable: Numeric Var. (Windchill)
Prediction
   Number of Cases: 216
   Live Prediction Enabled: YES
Data Set
   Name: Data Set #1
   Number of Rows: 216
   Manual Case Tags: NO
   Variable Matching: Automatic
   Indep. Category Variables Used: None
   Indep. Numeric Variables Used: Names from training
   Dependent Variable: Numeric Var. (Windchill)</t>
        </r>
      </text>
    </comment>
    <comment ref="M5" authorId="0" shapeId="0">
      <text>
        <r>
          <rPr>
            <sz val="8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2
      Wind
      Temp</t>
        </r>
      </text>
    </comment>
  </commentList>
</comments>
</file>

<file path=xl/comments2.xml><?xml version="1.0" encoding="utf-8"?>
<comments xmlns="http://schemas.openxmlformats.org/spreadsheetml/2006/main">
  <authors>
    <author>Winston, Wayne L.</author>
  </authors>
  <commentList>
    <comment ref="L4" authorId="0" shapeId="0">
      <text>
        <r>
          <rPr>
            <sz val="8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0
   Independent Numeric Variables: 2 (Wind, Temp)
   Dependent Variable: Numeric Var. (Windchill)
Prediction
   Number of Cases: 216
   Live Prediction Enabled: YES
Data Set
   Name: Data Set #1
   Number of Rows: 216
   Manual Case Tags: NO
   Variable Matching: Automatic
   Indep. Category Variables Used: None
   Indep. Numeric Variables Used: Names from training
   Dependent Variable: Numeric Var. (Windchill)</t>
        </r>
      </text>
    </comment>
    <comment ref="M5" authorId="0" shapeId="0">
      <text>
        <r>
          <rPr>
            <sz val="8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2
      Wind
      Temp</t>
        </r>
      </text>
    </comment>
  </commentList>
</comments>
</file>

<file path=xl/sharedStrings.xml><?xml version="1.0" encoding="utf-8"?>
<sst xmlns="http://schemas.openxmlformats.org/spreadsheetml/2006/main" count="356" uniqueCount="195">
  <si>
    <t>Wind</t>
  </si>
  <si>
    <t>Temp</t>
  </si>
  <si>
    <t>Windchill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</si>
  <si>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</si>
  <si>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</si>
  <si>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</si>
  <si>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</si>
  <si>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</si>
  <si>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</si>
  <si>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</si>
  <si>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</si>
  <si>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</si>
  <si>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</si>
  <si>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</si>
  <si>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DG2A23AFCE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</si>
  <si>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</si>
  <si>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</si>
  <si>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</si>
  <si>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</si>
  <si>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</si>
  <si>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</si>
  <si>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</si>
  <si>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</si>
  <si>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</si>
  <si>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</si>
  <si>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</si>
  <si>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</si>
  <si>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</si>
  <si>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</si>
  <si>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</si>
  <si>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</si>
  <si>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</si>
  <si>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</si>
  <si>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</si>
  <si>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</si>
  <si>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</si>
  <si>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</si>
  <si>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</si>
  <si>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</si>
  <si>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</si>
  <si>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</si>
  <si>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</si>
  <si>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</si>
  <si>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</si>
  <si>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</si>
  <si>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VP1DACE8C12E7CC000</t>
  </si>
  <si>
    <t>VG93EAC2D3A1EE822</t>
  </si>
  <si>
    <t>ST_Wind</t>
  </si>
  <si>
    <t>2:Info</t>
  </si>
  <si>
    <t>2:Ranges</t>
  </si>
  <si>
    <t>2:MultiRefs</t>
  </si>
  <si>
    <t>2:Extension Info</t>
  </si>
  <si>
    <t>VP1843A2592F462DEF</t>
  </si>
  <si>
    <t>VGBADE583286F3D80</t>
  </si>
  <si>
    <t>ST_Temp</t>
  </si>
  <si>
    <t>3:Info</t>
  </si>
  <si>
    <t>3:Ranges</t>
  </si>
  <si>
    <t>3:MultiRefs</t>
  </si>
  <si>
    <t>3:Extension Info</t>
  </si>
  <si>
    <t>VP2DE47CA825151FED</t>
  </si>
  <si>
    <t>VGDEE0B89EBE5450</t>
  </si>
  <si>
    <t>ST_Windchill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</si>
  <si>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</si>
  <si>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</si>
  <si>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</si>
  <si>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</si>
  <si>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</si>
  <si>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</si>
  <si>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</si>
  <si>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</si>
  <si>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</si>
  <si>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</si>
  <si>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</si>
  <si>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</si>
  <si>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</si>
  <si>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</si>
  <si>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</si>
  <si>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</si>
  <si>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</si>
  <si>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</si>
  <si>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</si>
  <si>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</si>
  <si>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</si>
  <si>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</si>
  <si>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</si>
  <si>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</si>
  <si>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</si>
  <si>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</si>
  <si>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</si>
  <si>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</si>
  <si>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</si>
  <si>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</si>
  <si>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</si>
  <si>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</si>
  <si>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</si>
  <si>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</si>
  <si>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</si>
  <si>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</si>
  <si>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</si>
  <si>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</si>
  <si>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</si>
  <si>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</si>
  <si>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</si>
  <si>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</si>
  <si>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</si>
  <si>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</si>
  <si>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</si>
  <si>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</si>
  <si>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</si>
  <si>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</si>
  <si>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</si>
  <si>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</si>
  <si>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</si>
  <si>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</si>
  <si>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</si>
  <si>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</si>
  <si>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</si>
  <si>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</si>
  <si>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_TRUE</t>
  </si>
  <si>
    <t>_FALSE</t>
  </si>
  <si>
    <t>NeuralTools Variable Record</t>
  </si>
  <si>
    <t>Format of Variable Record</t>
  </si>
  <si>
    <t>Rows in Variable Record</t>
  </si>
  <si>
    <t>G0542462755544194093</t>
  </si>
  <si>
    <t>windchill.xlsx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</si>
  <si>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</si>
  <si>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</si>
  <si>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</si>
  <si>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</si>
  <si>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</si>
  <si>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</si>
  <si>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</si>
  <si>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</si>
  <si>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</si>
  <si>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</si>
  <si>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</si>
  <si>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</si>
  <si>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</si>
  <si>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</si>
  <si>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</si>
  <si>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</si>
  <si>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</si>
  <si>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</si>
  <si>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</si>
  <si>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</si>
  <si>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</si>
  <si>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0000001164ᔁsssssssssssssssssssssssssssssssssssssssssssssssssssssssssssssssssssssssssssssssssssssssss৾烲ः볿獓ँउउउ缨䵡Ｃ_xFFFF_⫿ंउऐउँउँउउउउउĪउဉउԉउ܉उĉउउउ⤉缨ڪ２_xFFFF_⫿इउऄउउउتउЉउउउ⨉अउऄउँउЪउᔉउᐉぇ㐵㐲㈶㔷㔵㐴㤱〴㌹̪उĉउउȪउᬉउᨉ敎⁴牔楡敮⁤湯䐠瑡⁡敓⁴ㄣĪउЉउउउ⠉ϩउ_xFFFF__xFFFF_ःĉउउःࠉउउउउ⫿ँउ۾؄؆؆؆؃Ć؆Ć؁＆_xFFFF_⣿ϩ؆_xFFFF__xFFFF_Ī؆І؆Ȇ؆⠆쨆㮚_xFFFF__xFFFF_؃ࠆ؆؆؆؆⫿ϫ؆؈؆뛻鐷곯䀱؃ࠆ؆܆၇뵩䂀⩀؃؆؄؆_xFFFF__xFFFF_Ȫ؆І؆＆_xFFFF_⫿؁؆؅؆圄湩⩤ϩ؆؁؆⠆ߑ؆_xFFFF__xFFFF_Ъ؆ࠆ؆ﬆ❆훌㆟⩀؃؆؈؆䜇椐肽䁀Ȫ؆ࠆ؆؆؆؆丆⩀؁؆؈؆؆؆؆䀔⤩Ĩ髊［_xFFFF_⫿Ϭ؆؈۾؆؆؆؆￸؃ࠆ؆ἆ䕟㧿⩀Ϫ؆؈؆ௗ镴쀇̪؆І؆＆_xFFFF_⫿؂؆؄؆_xFFFF__xFFFF_Ī؆Ԇ؆І敔灭؃Ć؆؆턨؇＆_xFFFF_⫿؄؆؈؆ℽ᭲䀹̪؆ࠆ؆휆_xD80B_瓦ޕ⫀؂؆؈؆؆؆؆䁄Ī؆ࠆ؆؆؆؆䚀⧀⤩؃＆_xFFFF_⫿؁؆؄؆؆؆⠩ϫ؆_xFFFF__xFFFF_؃ࠆ؆܆牰摥捩⩴Ϫ؆؅؆琄獥⩴؃؆؄؆_xFFFF__xFFFF_Ȫ؆໾Ўฎ．_xFFFF_⫿กฎญฎ琌条癟牡慩汢⩥ϩฎฆฎ琅慲湩⤩ก．_xFFFF_⫿Ϭฎจฎฎฎฎ￸ฃࠎฎ㴎산ᓮ䇈⩀ϪฎจฎԞ쀽̪ฎЎฎ．_xFFFF_⫿ขฎคฎ_xFFFF__xFFFF_Īฎ਎ฎऎ楗摮档汩⩬ϩฎกฎ⠎ߑฎ_xFFFF__xFFFF_ЪฎࠎฎⰎ蒵䆺⩀ฃฎจฎԞ쀽Ȫฎࠎฎฎⱻ矃䈼⩀กฎจฎ䭑萱蘪쁘⤩턨ง．_xFFFF_⫿ซஔଋଈଋଋଋଋଋਪଋЋଋଋଋ⨋ଉଋଁଋ⨋ଈଋଈଋଋଋଋଋܪଋࠋଋଋଋଋଋ⨋ଆଋଁଋ⨋ଅଋଈଋଋଋ蒀䄮Ъଋċଋċ̪ଋࠋଋଋଋଋଋ⩀ଂଋଁଋ⨁ଁଋଁଋ⤁⤩</t>
  </si>
  <si>
    <t>0000005503蘁sssssssssssssssssssssssssssssssssssssssssssssssssssssssssssssssssssssssssssssssssssssssss৾烲ः༾ँउउउ缨䵡Ｃ_xFFFF_⫿ंउऐउँउँउउउउउĪउဉउԉउ܉उĉउउउ⤉缨ڪ２_xFFFF_⫿इउऄउउउتउЉउउउ⨉अउऄउँउЪउᔉउᐉぇ㐵㐲㈶㔷㔵㐴㤱〴㌹̪उĉउउȪउᬉउᨉ敎⁴牔楡敮⁤湯䐠瑡⁡敓⁴ㄣĪउЉउउउ⠉ϩउ_xFFFF__xFFFF_ःĉउउःࠉउउउउ⫿ँउ۾؄؆؆؆؃Ć؆Ć؁＆_xFFFF_⣿ϩ؆_xFFFF__xFFFF_Ī؆І؆Ȇ؆⠆쨆㮚_xFFFF__xFFFF_؃ࠆ؆؆؆؆⫿ϫ؆؈؆뛻鐷곯䀱؃ࠆ؆܆၇뵩䂀⩀؃؆؄؆_xFFFF__xFFFF_Ȫ؆І؆＆_xFFFF_⫿؁؆؅؆圄湩⩤ϩ؆؁؆⠆ߑ؆_xFFFF__xFFFF_Ъ؆ࠆ؆ﬆ❆훌㆟⩀؃؆؈؆䜇椐肽䁀Ȫ؆ࠆ؆؆؆؆丆⩀؁؆؈؆؆؆؆䀔⤩Ĩ髊［_xFFFF_⫿Ϭ؆؈۾؆؆؆؆￸؃ࠆ؆ἆ䕟㧿⩀Ϫ؆؈؆ௗ镴쀇̪؆І؆＆_xFFFF_⫿؂؆؄؆_xFFFF__xFFFF_Ī؆Ԇ؆І敔灭؃Ć؆؆턨؇＆_xFFFF_⫿؄؆؈؆ℽ᭲䀹̪؆ࠆ؆휆_xD80B_瓦ޕ⫀؂؆؈؆؆؆؆䁄Ī؆ࠆ؆؆؆؆䚀⧀⤩؃＆_xFFFF_⫿؁؆؄؆؆؆⠩ϫ؆_xFFFF__xFFFF_؃ࠆ؆܆牰摥捩⩴Ϫ؆؅؆琄獥⩴؃؆؄؆_xFFFF__xFFFF_Ȫ؆໾Ўฎ．_xFFFF_⫿กฎญฎ琌条癟牡慩汢⩥ϩฎฆฎ琅慲湩⤩ก．_xFFFF_⫿Ϭฎจฎฎฎฎ￸ฃࠎฎ㴎산ᓮ䇈⩀ϪฎจฎԞ쀽̪ฎЎฎ．_xFFFF_⫿ขฎคฎ_xFFFF__xFFFF_Īฎ਎ฎऎ楗摮档汩⩬ϩฎกฎ⠎ߑฎ_xFFFF__xFFFF_ЪฎࠎฎⰎ蒵䆺⩀ฃฎจฎԞ쀽Ȫฎࠎฎฎⱻ矃䈼⩀กฎจฎ䭑萱蘪쁘⤩턨ง．_xFFFF_⫿ซ௾ଋଈଋଋଋଋଋਪଋЋଋଋଋ⨋ଉଋଁଋ⨋ଈଋଈଋଋଋଋଋܪଋࠋଋଋଋଋଋ⨋ଆଋଁଋ⨋ଅଋଈଋଋଋ蒀䄮Ъଋċଋċ̪ଋࠋଋଋଋଋଋ⩀ଂଋଁଋ⨁ଁଋଁଋ⤁⤩Ｈ蚼ｭ_xFFFF_⫿ϳଋრଋ偎䕒䥄呃丠呅佗䭒䘠䱉୅澅ଁଋଂଋଂଋଁଋଂଋଁଋꝈସ얈׽ଋଋ賭现ଋଋଋଋଋଋଋଋଋଋଋଋǾāāāāāāāāāāāāāāāāāāāāāāāāāāāāƭāăā䄶ꐈﳎ뿜Ⓗ뗏嫫㿷ܾ婰䓾㿷䄶ꐈﳎ뿜妜搤䜤㿴稪䌌㿴䄶ꐈﳎ뿜_xDE47_វ㿦㽞늷穭㿦䄶ꐈﳎ뿜蟟⼹郿㿓꾢捅㿔䄶ꐈﳎ뿜䒢硳㓭뾴ﯧ刔뾩䄶ꐈﳎ뿜ﶬ꓇屘뿑ฑ㿯搔뿎䄶ꐈﳎ뿜⨰ꭵ뿝ꄋ㧑뿛䄶ꐈﳎ뿜⯯濝꘳뿰銢ሤꢔǾ뿯䄶ꐈﳎ뿜솇맺뿳挵혻뿲䄶ꐈﳎ뿜숱ጲ췂뿶紙즜_xD82D_뿵䄶ꐈﳎ뿜赒擝뿹雺ꧡ_xDA1F_뿸褈쑍뿅ݹ溳㿺霷᧾_xDC85_㿹褈쑍뿅Ⓗ뗏嫫㿷戲_xDB35_칠㿶褈쑍뿅蹻ቹ㍝㿱嶢눘㿰褈쑍뿅蚵膝㼫㿬虃㶳䟨㿫褈쑍뿅_xDE47_វ㿦᰹쀡⮟㿥褈쑍뿅둣痤㿟摠蔝Ắ㿞褈쑍뿅蟟⼹郿㿓運觸㿑褈쑍뿅浬ꈹǾއ㾽㭎똲㾶褈쑍뿅䒢硳㓭뾴彿년Ⱁ뾺褈쑍뿅ﶬ꓇屘뿑杵쎕뿒褈쑍뿅⭚餏﵉뿤쨎껟驛뿥褈쑍뿅솇맺뿳萖鏋뿳⊉毽㾼ݹ溳㿺蘽⫓耗㿹⊉毽㾼Ⓗ뗏嫫㿷荂ｸ杚㿶⊉毽㾼妜搤䜤㿴聈퐝亞㿳⊉毽㾼蹻ቹ㍝㿱絎ꣂ㗢㿰⊉毽㾼蚵膝㼫㿬龜㩌㿪⊉毽㾼_xDE47_វ㿦ꐘࣔ㿤⊉Ǿ毽㾼둣痤㿟톂髅꺸㿛⊉毽㾼蟟⼹郿㿓謱_xDAB3_鞏㿎⊉毽㾼浬ꈹއ㾽춃ｭ䚹㾧⊉毽㾼䒢硳㓭뾴ꑳ_xDAFC_뿂⊉毽㾼ﶬ꓇屘뿑帠᫪_xDD0A_뿕⊉毽㾼솜㱤ⓘ뿫䃫ᆗ苮뿭⊉毽㾼⯯濝꘳뿰ꍯ㐦_xDA33_뿱⊉毽㾼솇맺뿳Ꙫ征뿴⊉毽㾼숱ጲ췂뿶ꥤ諜஫뿸⊉毽㾼赒擝뿹걝똷⑧뿻ඎ廙匨㿙ݹ溳㿺Ͼ㏪⸩㿹ඎ廙匨㿙Ⓗ뗏嫫㿷駈⹒ఉ㿶ඎ廙匨㿙妜搤䜤㿴䖉⢺㿲ඎ廙匨㿙蹻ቹ㍝㿱䙃辒㿯ඎ廙匨㿙_xDE47_វ㿦醑⿢ܒ㿣ඎ廙匨㿙蟟⼹郿㿓Ɏ昅煮㿉ඎ廙匨㿙浬ꈹއ㾽঑⡌⤇㽽ඎ廙匨㿙䒢硳㓭뾴䆱➷뿈ඎ廙匨㿙⭚餏﵉뿤৬Ṳ횮뿨ඎ廙匨㿙⯯濝꘳뿰굵ᩩ꾗뿲ඎ廙匨㿙솇맺뿳Ƶ 톷뿵ඎ廙匨Ǿ㿙숱ጲ췂뿶嗷▚뿸椽洃뛨㿥ݹ溳㿺箽㟓㿸椽洃뛨㿥Ⓗ뗏嫫㿷_xDE80_쮺맙㿵椽洃뛨㿥妜搤䜤㿴䅅徢轆㿲椽洃뛨㿥蹻ቹ㍝㿱䠓쥥㿮椽洃뛨㿥蚵膝㼫㿬ඝ໢琿㿨椽洃뛨㿥_xDE47_វ㿦팦㚰Ἐ㿢椽洃뛨㿥蟟⼹郿㿓磨᤹팪㿅椽洃뛨㿥䒢硳㓭뾴嫏ꡐ혌뿌椽洃뛨㿥ﶬ꓇屘뿑ꉏҊᕔ뿛椽洃뛨㿥⨰ꭵ뿝讟_xDA76_Ǿ_xDFD0_뿣椽洃뛨㿥⭚餏﵉뿤옖늧㓷뿪椽洃뛨㿥솜㱤ⓘ뿫聇䕬䔏뿰椽洃뛨㿥솇맺뿳몼ᶝ騶뿶椽洃뛨㿥숱ጲ췂뿶培覶쓉뿹椽洃뛨㿥赒擝뿹뿼䮳峅쐼㿮Ⓗ뗏嫫㿷홍縬漂㿵䮳峅쐼㿮蹻ቹ㍝㿱⊚ﭬᓮ㿮䮳峅쐼㿮蚵膝㼫㿬嶙﫵끣㿧䮳峅쐼㿮_xDE47_វ㿦颙奄䯘㿡䮳峅쐼㿮蟟⼹郿㿓㩨ଋ㿂䮳峅쐼㿮浬Ǿꈹއ㾽晬湛ᲀ뾮䮳峅쐼㿮䒢硳㓭뾴ຸ貦뿐䮳峅쐼㿮ﶬ꓇屘뿑胍ྦ喼뿝䮳峅쐼㿮⨰ꭵ뿝զࡊཀྵ뿥䮳峅쐼㿮⭚餏﵉뿤쩨ࣀ珴뿫䮳峅쐼㿮솜㱤ⓘ뿫잴蒛뿰䮳峅쐼㿮⯯濝꘳뿰⨴ӗẅ뿴䮳峅쐼㿮솇맺뿳貴蔒僊뿷䮳峅쐼㿮숱ጲ췂뿶Ս茐뿺䮳峅쐼㿮赒擝뿹决薉땕뿽霕♃㿳ݹ溳㿺렡흩掎㿸Ǿ霕♃㿳Ⓗ뗏嫫㿷♇妿⨶㿵霕♃㿳妜搤䜤㿴鑭_xDC14_㿱霕♃㿳蹻ቹ㍝㿱ԩ볔漊㿭霕♃㿳蚵膝㼫㿬셾ﱙ㿦霕♃㿳_xDE47_វ㿦뷂옩覨㿠霕♃㿳둣痤㿟㐣閩ⷯ㿔霕♃㿳蟟⼹郿㿓닷篻∶㾽霕♃㿳浬ꈹއ㾽檞庭獑뾶霕♃㿳ﶬ꓇屘뿑䓿枘뿟霕♃㿳⨰ꭵ뿝ᡩᷕ♽뿦霕♃㿳⭚餏﵉Ǿ뿤㰝ᤪ餮뿬霕♃㿳⯯濝꘳뿰䇀ߪ뽈뿴霕♃㿳솇맺뿳펜薔뿷霕♃㿳숱ጲ췂뿶整̿ㇹ뿻霕♃㿳赒擝뿹胩歑뿾衐Ḥ潲㿸ݹ溳㿺飵⩡㿸衐Ḥ潲㿸Ⓗ뗏嫫㿷㽋荾㿴衐Ḥ潲㿸蹻ቹ㍝㿱퀮넝핞㿬衐Ḥ潲㿸蚵膝㼫㿬磹蘮喒㿦衐Ḥ潲㿸_xDE47_វ㿦䎊뙾ꮌ㿟衐Ḥ潲㿸둣痤㿟锥悟꯴㿒衐ḤӾ潲㿸蟟⼹郿㿓髳⬃녰㾶衐Ḥ潲㿸浬ꈹއ㾽ắⱷ䳱뾽衐Ḥ潲㿸䒢硳㓭뾴瘔ꃼ勔뿔衐Ḥ潲㿸ﶬ꓇屘뿑鈽筭ꤶ뿠衐Ḥ潲㿸⨰ꭵ뿝Ꙝ⤂뿧衐Ḥ潲㿸⭚餏﵉뿤䂥테꣎뿭衐Ḥ潲㿸솜㱤ⓘ뿫쯭縝ᑍ뿲衐Ḥ潲㿸솇맺뿳⌡ꤍ鐙뿸衐Ḥ潲㿸숱ጲ췂뿶캻뺄폿뿻衐Ḥ潲㿸赒擝뿹穔폼Ꮵ뿿픺袅姛뿹ݹ溳㿺ŚǾ_xD98F_眝㿽픺袅姛뿹妜搤䜤㿴䨐㣸⹐㿸픺袅姛뿹蚵膝㼫㿬鋆顡㿲픺袅姛뿹둣痤㿟뛻㥩㿫픺袅姛뿹蟟⼹郿㿓ﾱ仾㿥픺袅姛뿹浬ꈹއ㾽䡦깨꟎㿠픺袅姛뿹䒢硳㓭뾴∹ᮣ븂㿖픺袅姛뿹ﶬ꓇屘뿑杌듫壍㿈픺袅姛뿹⨰ꭵ뿝儯钄겹㾙픺袅姛뿹솜㱤ⓘ뿫頒衪뿓픺袅姛뿹⯯濝꘳뿰ڧ⩀ᨆ뿞픺袅姛뿹˾솇맺뿳몜떶嗐뿤픺袅姛뿹숱ጲ췂뿶燧噍麞뿩픺袅姛뿹赒擝뿹⤯뿮邤팱뿴ݹ溳㿺籋읫ㄯ㿼邤팱뿴妜搤䜤㿴꠷䑍鶬㿶邤팱뿴蹻ቹ㍝㿱븮芾폪㿳邤팱뿴蚵膝㼫㿬퐥섯ਨ㿱邤팱뿴_xDE47_វ㿦퐷ａ胍㿬邤팱뿴둣痤㿟Ȧ簤㿦邤팱뿴蟟⼹郿㿓Ⱃ句姆㿡邤팱뿴浬ꈹއ㾽뀁貆Ǿ㿗邤팱뿴ﶬ꓇屘뿑ﭺ㾓邤팱뿴⨰ꭵ뿝郚䷄턜뿃邤팱뿴솜㱤ⓘ뿫챛᦬᭎뿠邤팱뿴⯯濝꘳뿰ꁭ鳊껑뿥邤팱뿴솇맺뿳璀Ῠ䉕뿫邤팱뿴숱ጲ췂뿶⑉冃櫬뿰邤팱뿴赒擝뿹๒ጒ㒮뿳飃䲇뿰Ⓗ뗏嫫㿷ꇚ⼄罺㿸飃䲇뿰妜搤䜤㿴옲龐鷞㿵飃䲇뿰蹻ቹ㍝㿱လ뱃㿲飃䲇뿰_xDE47_Ǿវ㿦晵㿩飃䲇뿰둣痤㿟꼨쎂⻠㿤飃䲇뿰蟟⼹郿㿓䤵흓㿜飃䲇뿰浬ꈹއ㾽脐୦僥㿑飃䲇뿰䒢硳㓭뾴䧃㙜⧛㾷飃䲇뿰ﶬ꓇屘뿑点샡뾶飃䲇뿰⨰ꭵ뿝쫍긇䉥뿑飃䲇뿰⭚餏﵉뿤㥬죓뿜飃䲇뿰솜㱤ⓘ뿫吆ᓓ➡뿤飃䲇뿰⯯濝꘳뿰୕㎻뿩飃䲇뿰솇맺뿳슥劢긏뿯Ǿ飃䲇뿰숱ጲ췂뿶㳺㣅뢣뿲̑䇆讻뿧ݹ溳㿺➘统씇㿺̑䇆讻뿧蹻ቹ㍝㿱徕量㿱̑䇆讻뿧蚵膝㼫㿬㧒薔㿭̑䇆讻뿧_xDE47_វ㿦둹ܟ㿨̑䇆讻뿧蟟⼹郿㿓厘囩牍㿘̑䇆讻뿧浬ꈹއ㾽金㖨䢨㿉̑䇆讻뿧䒢硳㓭뾴윗ퟧ쭛㾊̑䇆讻뿧ﶬ꓇屘뿑飧몫뿅̑䇆讻뿧⨰ꭵ뿝휥饪얗뿖̑䇆讻뿧⭚餏﵉뿤Ʃ檿䧈뿡̑䇆讻뿧솜㱤ⓘ뿫癁࣊ヅ뿧̑䇆讻뿧⯯濝꘳뿰ﮘꛔេ뿭̑䇆讻뿧솇맺뿳쁷≯罟뿱̑䇆讻뿧숱ጲ췂뿶̤煵狝뿴̑䇆讻뿧赒擝뿹䗎쁺晛뿷䄶ꐈﳎ뿜ݹ溳㿺™㪵䛰㿺턅ꏈష㿒ီ発ڸ㿁)</t>
  </si>
  <si>
    <t>NeuralTools Output DS Record</t>
  </si>
  <si>
    <t>Input DS GUID</t>
  </si>
  <si>
    <t>DG24AE43B6</t>
  </si>
  <si>
    <t>Prediction Report: "Net Trained on Data Set #1"</t>
  </si>
  <si>
    <t>VPA3032AE1A461A07</t>
  </si>
  <si>
    <t>VG57BB5E2E5391B8</t>
  </si>
  <si>
    <t>ST_PredictionReportNetTrainedonDataSet1</t>
  </si>
  <si>
    <t>VP2D420696242D8700</t>
  </si>
  <si>
    <t>VG36FABA1D28AC051B</t>
  </si>
  <si>
    <t>ST_PredictionReportNetTrainedonDataSet1_13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</si>
  <si>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</si>
  <si>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</si>
  <si>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</si>
  <si>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</si>
  <si>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</si>
  <si>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</si>
  <si>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</si>
  <si>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</si>
  <si>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</si>
  <si>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temp^2</t>
  </si>
  <si>
    <t>wind^2</t>
  </si>
  <si>
    <t>wind*temp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</si>
  <si>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</si>
  <si>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</si>
  <si>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</si>
  <si>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</si>
  <si>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</si>
  <si>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</si>
  <si>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</si>
  <si>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</si>
  <si>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</si>
  <si>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</si>
  <si>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</si>
  <si>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</si>
  <si>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</si>
  <si>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</si>
  <si>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</si>
  <si>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</si>
  <si>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</si>
  <si>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</si>
  <si>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</si>
  <si>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</si>
  <si>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</si>
  <si>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</si>
  <si>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</si>
  <si>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</si>
  <si>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eliminate tep^2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</si>
</sst>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6" borderId="3" xfId="0" applyFill="1" applyBorder="1"/>
    <xf numFmtId="0" fontId="3" fillId="6" borderId="5" xfId="0" applyFont="1" applyFill="1" applyBorder="1"/>
    <xf numFmtId="2" fontId="3" fillId="4" borderId="9" xfId="0" applyNumberFormat="1" applyFont="1" applyFill="1" applyBorder="1"/>
    <xf numFmtId="0" fontId="0" fillId="5" borderId="0" xfId="0" applyFill="1" applyBorder="1"/>
    <xf numFmtId="0" fontId="0" fillId="0" borderId="0" xfId="0" applyFill="1" applyBorder="1" applyAlignment="1"/>
    <xf numFmtId="0" fontId="0" fillId="0" borderId="16" xfId="0" applyFill="1" applyBorder="1" applyAlignment="1"/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defaultColWidth="30.7109375" defaultRowHeight="15" x14ac:dyDescent="0.25"/>
  <sheetData>
    <row r="1" spans="1:34" x14ac:dyDescent="0.25">
      <c r="A1" t="s">
        <v>3</v>
      </c>
      <c r="B1">
        <v>2</v>
      </c>
      <c r="C1" t="s">
        <v>4</v>
      </c>
      <c r="D1">
        <v>0</v>
      </c>
      <c r="E1" t="s">
        <v>125</v>
      </c>
      <c r="F1">
        <v>5</v>
      </c>
      <c r="G1" t="s">
        <v>126</v>
      </c>
      <c r="H1">
        <v>7</v>
      </c>
      <c r="I1" t="s">
        <v>127</v>
      </c>
      <c r="J1">
        <v>101</v>
      </c>
      <c r="K1" t="s">
        <v>128</v>
      </c>
      <c r="L1">
        <v>0</v>
      </c>
      <c r="M1" t="s">
        <v>129</v>
      </c>
      <c r="N1">
        <v>1</v>
      </c>
      <c r="O1" t="s">
        <v>130</v>
      </c>
      <c r="P1">
        <v>0</v>
      </c>
      <c r="Q1" t="s">
        <v>131</v>
      </c>
      <c r="R1">
        <v>5</v>
      </c>
      <c r="S1" t="s">
        <v>132</v>
      </c>
      <c r="T1">
        <v>7</v>
      </c>
      <c r="U1" t="s">
        <v>133</v>
      </c>
      <c r="V1">
        <v>1</v>
      </c>
      <c r="W1" t="s">
        <v>134</v>
      </c>
      <c r="X1">
        <v>1</v>
      </c>
      <c r="Y1" t="s">
        <v>135</v>
      </c>
      <c r="Z1">
        <v>0</v>
      </c>
      <c r="AA1" t="s">
        <v>136</v>
      </c>
      <c r="AB1">
        <v>1</v>
      </c>
      <c r="AC1" t="s">
        <v>137</v>
      </c>
      <c r="AD1">
        <v>1</v>
      </c>
      <c r="AE1" t="s">
        <v>138</v>
      </c>
      <c r="AF1">
        <v>0</v>
      </c>
      <c r="AG1" t="s">
        <v>139</v>
      </c>
      <c r="AH1">
        <v>0</v>
      </c>
    </row>
    <row r="2" spans="1:34" x14ac:dyDescent="0.25">
      <c r="A2" t="s">
        <v>11</v>
      </c>
      <c r="B2" t="s">
        <v>123</v>
      </c>
      <c r="C2" t="s">
        <v>15</v>
      </c>
      <c r="D2" t="s">
        <v>140</v>
      </c>
      <c r="E2" t="s">
        <v>141</v>
      </c>
      <c r="G2" t="s">
        <v>142</v>
      </c>
      <c r="H2">
        <v>9</v>
      </c>
      <c r="I2" t="s">
        <v>143</v>
      </c>
      <c r="J2">
        <v>110</v>
      </c>
      <c r="K2" t="s">
        <v>144</v>
      </c>
      <c r="L2">
        <v>1164</v>
      </c>
      <c r="M2" t="s">
        <v>145</v>
      </c>
      <c r="N2">
        <v>5503</v>
      </c>
    </row>
    <row r="9" spans="1:34" x14ac:dyDescent="0.25">
      <c r="A9" t="s">
        <v>146</v>
      </c>
    </row>
    <row r="110" spans="1:1" x14ac:dyDescent="0.25">
      <c r="A110" t="s">
        <v>147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defaultColWidth="30.7109375" defaultRowHeight="15" x14ac:dyDescent="0.25"/>
  <cols>
    <col min="1" max="16384" width="30.7109375" style="1"/>
  </cols>
  <sheetData>
    <row r="1" spans="1:20" x14ac:dyDescent="0.25">
      <c r="A1" s="3" t="s">
        <v>15</v>
      </c>
      <c r="B1" s="2" t="s">
        <v>151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 x14ac:dyDescent="0.25">
      <c r="A2" s="3" t="s">
        <v>11</v>
      </c>
      <c r="B2" s="2" t="s">
        <v>150</v>
      </c>
    </row>
    <row r="3" spans="1:20" x14ac:dyDescent="0.25">
      <c r="A3" s="3" t="s">
        <v>16</v>
      </c>
      <c r="B3" s="2" t="b">
        <f>IF(B10&gt;256,"TripUpST110AndEarlier",TRUE)</f>
        <v>1</v>
      </c>
    </row>
    <row r="4" spans="1:20" x14ac:dyDescent="0.25">
      <c r="A4" s="3" t="s">
        <v>17</v>
      </c>
      <c r="B4" s="2" t="s">
        <v>36</v>
      </c>
    </row>
    <row r="5" spans="1:20" x14ac:dyDescent="0.25">
      <c r="A5" s="3" t="s">
        <v>18</v>
      </c>
      <c r="B5" s="2" t="b">
        <v>1</v>
      </c>
    </row>
    <row r="6" spans="1:20" x14ac:dyDescent="0.25">
      <c r="A6" s="3" t="s">
        <v>19</v>
      </c>
      <c r="B6" s="2" t="b">
        <v>1</v>
      </c>
    </row>
    <row r="7" spans="1:20" s="2" customFormat="1" x14ac:dyDescent="0.25">
      <c r="A7" s="3" t="s">
        <v>20</v>
      </c>
      <c r="B7" s="2" t="e">
        <f>#REF!</f>
        <v>#REF!</v>
      </c>
    </row>
    <row r="8" spans="1:20" x14ac:dyDescent="0.25">
      <c r="A8" s="3" t="s">
        <v>21</v>
      </c>
      <c r="B8" s="2">
        <v>1</v>
      </c>
      <c r="C8" s="1" t="s">
        <v>24</v>
      </c>
      <c r="D8" s="1" t="s">
        <v>25</v>
      </c>
    </row>
    <row r="9" spans="1:20" x14ac:dyDescent="0.25">
      <c r="A9" s="3" t="s">
        <v>22</v>
      </c>
      <c r="B9" s="2"/>
    </row>
    <row r="10" spans="1:20" x14ac:dyDescent="0.25">
      <c r="A10" s="3" t="s">
        <v>23</v>
      </c>
      <c r="B10" s="2">
        <v>2</v>
      </c>
    </row>
    <row r="12" spans="1:20" x14ac:dyDescent="0.25">
      <c r="A12" s="3" t="s">
        <v>37</v>
      </c>
      <c r="B12" s="2" t="s">
        <v>153</v>
      </c>
      <c r="C12" s="2"/>
      <c r="D12" s="2" t="s">
        <v>154</v>
      </c>
      <c r="E12" s="2" t="b">
        <v>1</v>
      </c>
      <c r="F12" s="2">
        <v>0</v>
      </c>
      <c r="G12" s="2">
        <v>4</v>
      </c>
    </row>
    <row r="13" spans="1:20" s="2" customFormat="1" x14ac:dyDescent="0.25">
      <c r="A13" s="3" t="s">
        <v>38</v>
      </c>
      <c r="B13" s="2" t="e">
        <f>#REF!</f>
        <v>#REF!</v>
      </c>
    </row>
    <row r="14" spans="1:20" s="7" customFormat="1" x14ac:dyDescent="0.25">
      <c r="A14" s="6" t="s">
        <v>39</v>
      </c>
    </row>
    <row r="15" spans="1:20" x14ac:dyDescent="0.25">
      <c r="A15" s="3" t="s">
        <v>48</v>
      </c>
      <c r="B15" s="2" t="s">
        <v>156</v>
      </c>
      <c r="C15" s="2"/>
      <c r="D15" s="2" t="s">
        <v>157</v>
      </c>
      <c r="E15" s="2" t="b">
        <v>1</v>
      </c>
      <c r="F15" s="2">
        <v>0</v>
      </c>
      <c r="G15" s="2">
        <v>4</v>
      </c>
    </row>
    <row r="16" spans="1:20" s="2" customFormat="1" x14ac:dyDescent="0.25">
      <c r="A16" s="3" t="s">
        <v>49</v>
      </c>
      <c r="B16" s="2" t="e">
        <f>#REF!</f>
        <v>#REF!</v>
      </c>
    </row>
    <row r="17" spans="1:1" s="7" customFormat="1" x14ac:dyDescent="0.25">
      <c r="A17" s="6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N10" sqref="N10"/>
    </sheetView>
  </sheetViews>
  <sheetFormatPr defaultRowHeight="15" x14ac:dyDescent="0.25"/>
  <cols>
    <col min="1" max="1" width="17.5703125" customWidth="1"/>
  </cols>
  <sheetData>
    <row r="1" spans="1:9" x14ac:dyDescent="0.25">
      <c r="A1" t="s">
        <v>170</v>
      </c>
    </row>
    <row r="2" spans="1:9" ht="15.75" thickBot="1" x14ac:dyDescent="0.3"/>
    <row r="3" spans="1:9" x14ac:dyDescent="0.25">
      <c r="A3" s="30" t="s">
        <v>171</v>
      </c>
      <c r="B3" s="30"/>
    </row>
    <row r="4" spans="1:9" x14ac:dyDescent="0.25">
      <c r="A4" s="27" t="s">
        <v>172</v>
      </c>
      <c r="B4" s="27">
        <v>0.99698677384688617</v>
      </c>
    </row>
    <row r="5" spans="1:9" x14ac:dyDescent="0.25">
      <c r="A5" s="27" t="s">
        <v>173</v>
      </c>
      <c r="B5" s="27">
        <v>0.99398262722562214</v>
      </c>
    </row>
    <row r="6" spans="1:9" x14ac:dyDescent="0.25">
      <c r="A6" s="27" t="s">
        <v>174</v>
      </c>
      <c r="B6" s="27">
        <v>0.99392612607281117</v>
      </c>
    </row>
    <row r="7" spans="1:9" x14ac:dyDescent="0.25">
      <c r="A7" s="27" t="s">
        <v>175</v>
      </c>
      <c r="B7" s="27">
        <v>2.7886066873074622</v>
      </c>
    </row>
    <row r="8" spans="1:9" ht="15.75" thickBot="1" x14ac:dyDescent="0.3">
      <c r="A8" s="28" t="s">
        <v>176</v>
      </c>
      <c r="B8" s="28">
        <v>216</v>
      </c>
    </row>
    <row r="10" spans="1:9" ht="15.75" thickBot="1" x14ac:dyDescent="0.3">
      <c r="A10" t="s">
        <v>177</v>
      </c>
    </row>
    <row r="11" spans="1:9" x14ac:dyDescent="0.25">
      <c r="A11" s="29"/>
      <c r="B11" s="29" t="s">
        <v>182</v>
      </c>
      <c r="C11" s="29" t="s">
        <v>183</v>
      </c>
      <c r="D11" s="29" t="s">
        <v>184</v>
      </c>
      <c r="E11" s="29" t="s">
        <v>185</v>
      </c>
      <c r="F11" s="29" t="s">
        <v>186</v>
      </c>
    </row>
    <row r="12" spans="1:9" x14ac:dyDescent="0.25">
      <c r="A12" s="27" t="s">
        <v>178</v>
      </c>
      <c r="B12" s="27">
        <v>2</v>
      </c>
      <c r="C12" s="27">
        <v>273606.24737783888</v>
      </c>
      <c r="D12" s="27">
        <v>136803.12368891944</v>
      </c>
      <c r="E12" s="27">
        <v>17592.25392355266</v>
      </c>
      <c r="F12" s="27">
        <v>3.2124518883308196E-237</v>
      </c>
    </row>
    <row r="13" spans="1:9" x14ac:dyDescent="0.25">
      <c r="A13" s="27" t="s">
        <v>179</v>
      </c>
      <c r="B13" s="27">
        <v>213</v>
      </c>
      <c r="C13" s="27">
        <v>1656.3577056336262</v>
      </c>
      <c r="D13" s="27">
        <v>7.7763272564958976</v>
      </c>
      <c r="E13" s="27"/>
      <c r="F13" s="27"/>
    </row>
    <row r="14" spans="1:9" ht="15.75" thickBot="1" x14ac:dyDescent="0.3">
      <c r="A14" s="28" t="s">
        <v>180</v>
      </c>
      <c r="B14" s="28">
        <v>215</v>
      </c>
      <c r="C14" s="28">
        <v>275262.6050834725</v>
      </c>
      <c r="D14" s="28"/>
      <c r="E14" s="28"/>
      <c r="F14" s="28"/>
    </row>
    <row r="15" spans="1:9" ht="15.75" thickBot="1" x14ac:dyDescent="0.3"/>
    <row r="16" spans="1:9" x14ac:dyDescent="0.25">
      <c r="A16" s="29"/>
      <c r="B16" s="29" t="s">
        <v>187</v>
      </c>
      <c r="C16" s="29" t="s">
        <v>175</v>
      </c>
      <c r="D16" s="29" t="s">
        <v>188</v>
      </c>
      <c r="E16" s="29" t="s">
        <v>189</v>
      </c>
      <c r="F16" s="29" t="s">
        <v>190</v>
      </c>
      <c r="G16" s="29" t="s">
        <v>191</v>
      </c>
      <c r="H16" s="29" t="s">
        <v>192</v>
      </c>
      <c r="I16" s="29" t="s">
        <v>193</v>
      </c>
    </row>
    <row r="17" spans="1:9" x14ac:dyDescent="0.25">
      <c r="A17" s="27" t="s">
        <v>181</v>
      </c>
      <c r="B17" s="27">
        <v>-12.578105077730086</v>
      </c>
      <c r="C17" s="27">
        <v>0.40494151397964873</v>
      </c>
      <c r="D17" s="27">
        <v>-31.06153516866198</v>
      </c>
      <c r="E17" s="27">
        <v>4.8158718980095471E-81</v>
      </c>
      <c r="F17" s="27">
        <v>-13.376311165812393</v>
      </c>
      <c r="G17" s="27">
        <v>-11.77989898964778</v>
      </c>
      <c r="H17" s="27">
        <v>-13.376311165812393</v>
      </c>
      <c r="I17" s="27">
        <v>-11.77989898964778</v>
      </c>
    </row>
    <row r="18" spans="1:9" x14ac:dyDescent="0.25">
      <c r="A18" s="27" t="s">
        <v>0</v>
      </c>
      <c r="B18" s="27">
        <v>-0.38298412212511618</v>
      </c>
      <c r="C18" s="27">
        <v>1.0992918011619692E-2</v>
      </c>
      <c r="D18" s="27">
        <v>-34.839168428282257</v>
      </c>
      <c r="E18" s="27">
        <v>6.3944269534934452E-90</v>
      </c>
      <c r="F18" s="27">
        <v>-0.40465296510550142</v>
      </c>
      <c r="G18" s="27">
        <v>-0.36131527914473094</v>
      </c>
      <c r="H18" s="27">
        <v>-0.40465296510550142</v>
      </c>
      <c r="I18" s="27">
        <v>-0.36131527914473094</v>
      </c>
    </row>
    <row r="19" spans="1:9" ht="15.75" thickBot="1" x14ac:dyDescent="0.3">
      <c r="A19" s="28" t="s">
        <v>1</v>
      </c>
      <c r="B19" s="28">
        <v>1.3481314844057455</v>
      </c>
      <c r="C19" s="28">
        <v>7.3144175105789265E-3</v>
      </c>
      <c r="D19" s="28">
        <v>184.31153026962534</v>
      </c>
      <c r="E19" s="28">
        <v>7.2314892922782614E-237</v>
      </c>
      <c r="F19" s="28">
        <v>1.3337135687656776</v>
      </c>
      <c r="G19" s="28">
        <v>1.3625494000458134</v>
      </c>
      <c r="H19" s="28">
        <v>1.3337135687656776</v>
      </c>
      <c r="I19" s="28">
        <v>1.3625494000458134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4:AA222"/>
  <sheetViews>
    <sheetView tabSelected="1" topLeftCell="H1" workbookViewId="0">
      <selection activeCell="K4" sqref="K4"/>
    </sheetView>
  </sheetViews>
  <sheetFormatPr defaultRowHeight="15" x14ac:dyDescent="0.25"/>
  <cols>
    <col min="11" max="11" width="9.85546875" customWidth="1"/>
    <col min="12" max="12" width="8.85546875" bestFit="1" customWidth="1"/>
    <col min="13" max="13" width="10.140625" bestFit="1" customWidth="1"/>
    <col min="14" max="14" width="5.7109375" customWidth="1"/>
  </cols>
  <sheetData>
    <row r="4" spans="10:20" ht="15.75" thickBot="1" x14ac:dyDescent="0.3">
      <c r="L4" s="31"/>
      <c r="M4" s="31"/>
    </row>
    <row r="5" spans="10:20" ht="15.75" thickTop="1" x14ac:dyDescent="0.25">
      <c r="J5" s="13" t="s">
        <v>2</v>
      </c>
      <c r="K5" s="26" t="s">
        <v>167</v>
      </c>
      <c r="L5" s="23" t="s">
        <v>168</v>
      </c>
      <c r="M5" s="24" t="s">
        <v>169</v>
      </c>
      <c r="N5" s="11" t="s">
        <v>0</v>
      </c>
      <c r="O5" s="12" t="s">
        <v>1</v>
      </c>
    </row>
    <row r="6" spans="10:20" x14ac:dyDescent="0.25">
      <c r="J6" s="16">
        <f t="shared" ref="J6:J69" si="0">35.74+0.6215*O6-35.75*N6^0.16+0.4275*O6*N6^0.16</f>
        <v>36.47240485832117</v>
      </c>
      <c r="K6">
        <f>O6^2</f>
        <v>1600</v>
      </c>
      <c r="L6" s="14">
        <f>N6^2</f>
        <v>25</v>
      </c>
      <c r="M6" s="25">
        <f>N6*O6</f>
        <v>200</v>
      </c>
      <c r="N6" s="14">
        <v>5</v>
      </c>
      <c r="O6" s="15">
        <v>40</v>
      </c>
    </row>
    <row r="7" spans="10:20" x14ac:dyDescent="0.25">
      <c r="J7" s="19">
        <f t="shared" si="0"/>
        <v>30.599610777069774</v>
      </c>
      <c r="K7">
        <f t="shared" ref="K7:K70" si="1">O7^2</f>
        <v>1225</v>
      </c>
      <c r="L7" s="14">
        <f t="shared" ref="L7:L70" si="2">N7^2</f>
        <v>25</v>
      </c>
      <c r="M7" s="25">
        <f t="shared" ref="M7:M70" si="3">N7*O7</f>
        <v>175</v>
      </c>
      <c r="N7" s="17">
        <v>5</v>
      </c>
      <c r="O7" s="18">
        <v>35</v>
      </c>
    </row>
    <row r="8" spans="10:20" x14ac:dyDescent="0.25">
      <c r="J8" s="19">
        <f t="shared" si="0"/>
        <v>24.726816695818378</v>
      </c>
      <c r="K8">
        <f t="shared" si="1"/>
        <v>900</v>
      </c>
      <c r="L8" s="14">
        <f t="shared" si="2"/>
        <v>25</v>
      </c>
      <c r="M8" s="25">
        <f t="shared" si="3"/>
        <v>150</v>
      </c>
      <c r="N8" s="17">
        <v>5</v>
      </c>
      <c r="O8" s="18">
        <v>30</v>
      </c>
      <c r="S8" t="s">
        <v>170</v>
      </c>
    </row>
    <row r="9" spans="10:20" ht="15.75" thickBot="1" x14ac:dyDescent="0.3">
      <c r="J9" s="19">
        <f t="shared" si="0"/>
        <v>18.854022614566979</v>
      </c>
      <c r="K9">
        <f t="shared" si="1"/>
        <v>625</v>
      </c>
      <c r="L9" s="14">
        <f t="shared" si="2"/>
        <v>25</v>
      </c>
      <c r="M9" s="25">
        <f t="shared" si="3"/>
        <v>125</v>
      </c>
      <c r="N9" s="17">
        <v>5</v>
      </c>
      <c r="O9" s="18">
        <v>25</v>
      </c>
    </row>
    <row r="10" spans="10:20" x14ac:dyDescent="0.25">
      <c r="J10" s="19">
        <f t="shared" si="0"/>
        <v>12.981228533315585</v>
      </c>
      <c r="K10">
        <f t="shared" si="1"/>
        <v>400</v>
      </c>
      <c r="L10" s="14">
        <f t="shared" si="2"/>
        <v>25</v>
      </c>
      <c r="M10" s="25">
        <f t="shared" si="3"/>
        <v>100</v>
      </c>
      <c r="N10" s="17">
        <v>5</v>
      </c>
      <c r="O10" s="18">
        <v>20</v>
      </c>
      <c r="S10" s="30" t="s">
        <v>171</v>
      </c>
      <c r="T10" s="30"/>
    </row>
    <row r="11" spans="10:20" x14ac:dyDescent="0.25">
      <c r="J11" s="19">
        <f t="shared" si="0"/>
        <v>7.1084344520641878</v>
      </c>
      <c r="K11">
        <f t="shared" si="1"/>
        <v>225</v>
      </c>
      <c r="L11" s="14">
        <f t="shared" si="2"/>
        <v>25</v>
      </c>
      <c r="M11" s="25">
        <f t="shared" si="3"/>
        <v>75</v>
      </c>
      <c r="N11" s="17">
        <v>5</v>
      </c>
      <c r="O11" s="18">
        <v>15</v>
      </c>
      <c r="S11" s="27" t="s">
        <v>172</v>
      </c>
      <c r="T11" s="27">
        <v>0.99969543366454183</v>
      </c>
    </row>
    <row r="12" spans="10:20" x14ac:dyDescent="0.25">
      <c r="J12" s="19">
        <f t="shared" si="0"/>
        <v>1.2356403708127983</v>
      </c>
      <c r="K12">
        <f t="shared" si="1"/>
        <v>100</v>
      </c>
      <c r="L12" s="14">
        <f t="shared" si="2"/>
        <v>25</v>
      </c>
      <c r="M12" s="25">
        <f t="shared" si="3"/>
        <v>50</v>
      </c>
      <c r="N12" s="17">
        <v>5</v>
      </c>
      <c r="O12" s="18">
        <v>10</v>
      </c>
      <c r="S12" s="27" t="s">
        <v>173</v>
      </c>
      <c r="T12" s="27">
        <v>0.99939096008973627</v>
      </c>
    </row>
    <row r="13" spans="10:20" x14ac:dyDescent="0.25">
      <c r="J13" s="19">
        <f t="shared" si="0"/>
        <v>-4.6371537104385983</v>
      </c>
      <c r="K13">
        <f t="shared" si="1"/>
        <v>25</v>
      </c>
      <c r="L13" s="14">
        <f t="shared" si="2"/>
        <v>25</v>
      </c>
      <c r="M13" s="25">
        <f t="shared" si="3"/>
        <v>25</v>
      </c>
      <c r="N13" s="17">
        <v>5</v>
      </c>
      <c r="O13" s="18">
        <v>5</v>
      </c>
      <c r="S13" s="27" t="s">
        <v>174</v>
      </c>
      <c r="T13" s="27">
        <v>0.9993764591394918</v>
      </c>
    </row>
    <row r="14" spans="10:20" x14ac:dyDescent="0.25">
      <c r="J14" s="19">
        <f t="shared" si="0"/>
        <v>-10.509947791689996</v>
      </c>
      <c r="K14">
        <f t="shared" si="1"/>
        <v>0</v>
      </c>
      <c r="L14" s="14">
        <f t="shared" si="2"/>
        <v>25</v>
      </c>
      <c r="M14" s="25">
        <f t="shared" si="3"/>
        <v>0</v>
      </c>
      <c r="N14" s="17">
        <v>5</v>
      </c>
      <c r="O14" s="18">
        <v>0</v>
      </c>
      <c r="S14" s="27" t="s">
        <v>175</v>
      </c>
      <c r="T14" s="27">
        <v>0.89348411742483902</v>
      </c>
    </row>
    <row r="15" spans="10:20" ht="15.75" thickBot="1" x14ac:dyDescent="0.3">
      <c r="J15" s="19">
        <f t="shared" si="0"/>
        <v>-16.382741872941391</v>
      </c>
      <c r="K15">
        <f t="shared" si="1"/>
        <v>25</v>
      </c>
      <c r="L15" s="14">
        <f t="shared" si="2"/>
        <v>25</v>
      </c>
      <c r="M15" s="25">
        <f t="shared" si="3"/>
        <v>-25</v>
      </c>
      <c r="N15" s="17">
        <v>5</v>
      </c>
      <c r="O15" s="18">
        <v>-5</v>
      </c>
      <c r="S15" s="28" t="s">
        <v>176</v>
      </c>
      <c r="T15" s="28">
        <v>216</v>
      </c>
    </row>
    <row r="16" spans="10:20" x14ac:dyDescent="0.25">
      <c r="J16" s="19">
        <f t="shared" si="0"/>
        <v>-22.255535954192787</v>
      </c>
      <c r="K16">
        <f t="shared" si="1"/>
        <v>100</v>
      </c>
      <c r="L16" s="14">
        <f t="shared" si="2"/>
        <v>25</v>
      </c>
      <c r="M16" s="25">
        <f t="shared" si="3"/>
        <v>-50</v>
      </c>
      <c r="N16" s="17">
        <v>5</v>
      </c>
      <c r="O16" s="18">
        <v>-10</v>
      </c>
    </row>
    <row r="17" spans="10:27" ht="15.75" thickBot="1" x14ac:dyDescent="0.3">
      <c r="J17" s="19">
        <f t="shared" si="0"/>
        <v>-28.128330035444183</v>
      </c>
      <c r="K17">
        <f t="shared" si="1"/>
        <v>225</v>
      </c>
      <c r="L17" s="14">
        <f t="shared" si="2"/>
        <v>25</v>
      </c>
      <c r="M17" s="25">
        <f t="shared" si="3"/>
        <v>-75</v>
      </c>
      <c r="N17" s="17">
        <v>5</v>
      </c>
      <c r="O17" s="18">
        <v>-15</v>
      </c>
      <c r="S17" t="s">
        <v>177</v>
      </c>
    </row>
    <row r="18" spans="10:27" x14ac:dyDescent="0.25">
      <c r="J18" s="19">
        <f t="shared" si="0"/>
        <v>-34.001124116695578</v>
      </c>
      <c r="K18">
        <f t="shared" si="1"/>
        <v>400</v>
      </c>
      <c r="L18" s="14">
        <f t="shared" si="2"/>
        <v>25</v>
      </c>
      <c r="M18" s="25">
        <f t="shared" si="3"/>
        <v>-100</v>
      </c>
      <c r="N18" s="17">
        <v>5</v>
      </c>
      <c r="O18" s="18">
        <v>-20</v>
      </c>
      <c r="S18" s="29"/>
      <c r="T18" s="29" t="s">
        <v>182</v>
      </c>
      <c r="U18" s="29" t="s">
        <v>183</v>
      </c>
      <c r="V18" s="29" t="s">
        <v>184</v>
      </c>
      <c r="W18" s="29" t="s">
        <v>185</v>
      </c>
      <c r="X18" s="29" t="s">
        <v>186</v>
      </c>
    </row>
    <row r="19" spans="10:27" x14ac:dyDescent="0.25">
      <c r="J19" s="19">
        <f t="shared" si="0"/>
        <v>-39.873918197946971</v>
      </c>
      <c r="K19">
        <f t="shared" si="1"/>
        <v>625</v>
      </c>
      <c r="L19" s="14">
        <f t="shared" si="2"/>
        <v>25</v>
      </c>
      <c r="M19" s="25">
        <f t="shared" si="3"/>
        <v>-125</v>
      </c>
      <c r="N19" s="17">
        <v>5</v>
      </c>
      <c r="O19" s="18">
        <v>-25</v>
      </c>
      <c r="S19" s="27" t="s">
        <v>178</v>
      </c>
      <c r="T19" s="27">
        <v>5</v>
      </c>
      <c r="U19" s="27">
        <v>275094.95917117351</v>
      </c>
      <c r="V19" s="27">
        <v>55018.991834234701</v>
      </c>
      <c r="W19" s="27">
        <v>68918.997944805116</v>
      </c>
      <c r="X19" s="27">
        <v>0</v>
      </c>
    </row>
    <row r="20" spans="10:27" x14ac:dyDescent="0.25">
      <c r="J20" s="19">
        <f t="shared" si="0"/>
        <v>-45.74671227919837</v>
      </c>
      <c r="K20">
        <f t="shared" si="1"/>
        <v>900</v>
      </c>
      <c r="L20" s="14">
        <f t="shared" si="2"/>
        <v>25</v>
      </c>
      <c r="M20" s="25">
        <f t="shared" si="3"/>
        <v>-150</v>
      </c>
      <c r="N20" s="17">
        <v>5</v>
      </c>
      <c r="O20" s="18">
        <v>-30</v>
      </c>
      <c r="S20" s="27" t="s">
        <v>179</v>
      </c>
      <c r="T20" s="27">
        <v>210</v>
      </c>
      <c r="U20" s="27">
        <v>167.64591229899315</v>
      </c>
      <c r="V20" s="27">
        <v>0.79831386809044358</v>
      </c>
      <c r="W20" s="27"/>
      <c r="X20" s="27"/>
    </row>
    <row r="21" spans="10:27" ht="15.75" thickBot="1" x14ac:dyDescent="0.3">
      <c r="J21" s="19">
        <f t="shared" si="0"/>
        <v>-51.619506360449762</v>
      </c>
      <c r="K21">
        <f t="shared" si="1"/>
        <v>1225</v>
      </c>
      <c r="L21" s="14">
        <f t="shared" si="2"/>
        <v>25</v>
      </c>
      <c r="M21" s="25">
        <f t="shared" si="3"/>
        <v>-175</v>
      </c>
      <c r="N21" s="17">
        <v>5</v>
      </c>
      <c r="O21" s="18">
        <v>-35</v>
      </c>
      <c r="S21" s="28" t="s">
        <v>180</v>
      </c>
      <c r="T21" s="28">
        <v>215</v>
      </c>
      <c r="U21" s="28">
        <v>275262.6050834725</v>
      </c>
      <c r="V21" s="28"/>
      <c r="W21" s="28"/>
      <c r="X21" s="28"/>
    </row>
    <row r="22" spans="10:27" ht="15.75" thickBot="1" x14ac:dyDescent="0.3">
      <c r="J22" s="19">
        <f t="shared" si="0"/>
        <v>-57.492300441701161</v>
      </c>
      <c r="K22">
        <f t="shared" si="1"/>
        <v>1600</v>
      </c>
      <c r="L22" s="14">
        <f t="shared" si="2"/>
        <v>25</v>
      </c>
      <c r="M22" s="25">
        <f t="shared" si="3"/>
        <v>-200</v>
      </c>
      <c r="N22" s="17">
        <v>5</v>
      </c>
      <c r="O22" s="18">
        <v>-40</v>
      </c>
    </row>
    <row r="23" spans="10:27" x14ac:dyDescent="0.25">
      <c r="J23" s="19">
        <f t="shared" si="0"/>
        <v>-63.365094522952553</v>
      </c>
      <c r="K23">
        <f t="shared" si="1"/>
        <v>2025</v>
      </c>
      <c r="L23" s="14">
        <f t="shared" si="2"/>
        <v>25</v>
      </c>
      <c r="M23" s="25">
        <f t="shared" si="3"/>
        <v>-225</v>
      </c>
      <c r="N23" s="17">
        <v>5</v>
      </c>
      <c r="O23" s="18">
        <v>-45</v>
      </c>
      <c r="S23" s="29"/>
      <c r="T23" s="29" t="s">
        <v>187</v>
      </c>
      <c r="U23" s="29" t="s">
        <v>175</v>
      </c>
      <c r="V23" s="29" t="s">
        <v>188</v>
      </c>
      <c r="W23" s="29" t="s">
        <v>189</v>
      </c>
      <c r="X23" s="29" t="s">
        <v>190</v>
      </c>
      <c r="Y23" s="29" t="s">
        <v>191</v>
      </c>
      <c r="Z23" s="29" t="s">
        <v>192</v>
      </c>
      <c r="AA23" s="29" t="s">
        <v>193</v>
      </c>
    </row>
    <row r="24" spans="10:27" x14ac:dyDescent="0.25">
      <c r="J24" s="19">
        <f t="shared" si="0"/>
        <v>33.642548275588467</v>
      </c>
      <c r="K24">
        <f t="shared" si="1"/>
        <v>1600</v>
      </c>
      <c r="L24" s="14">
        <f t="shared" si="2"/>
        <v>100</v>
      </c>
      <c r="M24" s="25">
        <f t="shared" si="3"/>
        <v>400</v>
      </c>
      <c r="N24" s="17">
        <f>N6+5</f>
        <v>10</v>
      </c>
      <c r="O24" s="18">
        <f>O6</f>
        <v>40</v>
      </c>
      <c r="S24" s="27" t="s">
        <v>181</v>
      </c>
      <c r="T24" s="27">
        <v>-8.0177515518373657</v>
      </c>
      <c r="U24" s="27">
        <v>0.22827107205494943</v>
      </c>
      <c r="V24" s="27">
        <v>-35.123817834908721</v>
      </c>
      <c r="W24" s="27">
        <v>7.2877806670167847E-90</v>
      </c>
      <c r="X24" s="27">
        <v>-8.4677479757595222</v>
      </c>
      <c r="Y24" s="27">
        <v>-7.5677551279152091</v>
      </c>
      <c r="Z24" s="27">
        <v>-8.4677479757595222</v>
      </c>
      <c r="AA24" s="27">
        <v>-7.5677551279152091</v>
      </c>
    </row>
    <row r="25" spans="10:27" x14ac:dyDescent="0.25">
      <c r="J25" s="19">
        <f t="shared" si="0"/>
        <v>27.445420765619041</v>
      </c>
      <c r="K25">
        <f t="shared" si="1"/>
        <v>1225</v>
      </c>
      <c r="L25" s="14">
        <f t="shared" si="2"/>
        <v>100</v>
      </c>
      <c r="M25" s="25">
        <f t="shared" si="3"/>
        <v>350</v>
      </c>
      <c r="N25" s="17">
        <f t="shared" ref="N25:N88" si="4">N7+5</f>
        <v>10</v>
      </c>
      <c r="O25" s="18">
        <f t="shared" ref="O25:O88" si="5">O7</f>
        <v>35</v>
      </c>
      <c r="S25" s="27" t="s">
        <v>167</v>
      </c>
      <c r="T25" s="27">
        <v>0</v>
      </c>
      <c r="U25" s="27">
        <v>1.0147988230696078E-4</v>
      </c>
      <c r="V25" s="27">
        <v>0</v>
      </c>
      <c r="W25" s="27">
        <v>1</v>
      </c>
      <c r="X25" s="27">
        <v>-2.0004980800712686E-4</v>
      </c>
      <c r="Y25" s="27">
        <v>2.0004980800712686E-4</v>
      </c>
      <c r="Z25" s="27">
        <v>-2.0004980800712686E-4</v>
      </c>
      <c r="AA25" s="27">
        <v>2.0004980800712686E-4</v>
      </c>
    </row>
    <row r="26" spans="10:27" x14ac:dyDescent="0.25">
      <c r="J26" s="19">
        <f t="shared" si="0"/>
        <v>21.248293255649617</v>
      </c>
      <c r="K26">
        <f t="shared" si="1"/>
        <v>900</v>
      </c>
      <c r="L26" s="14">
        <f t="shared" si="2"/>
        <v>100</v>
      </c>
      <c r="M26" s="25">
        <f t="shared" si="3"/>
        <v>300</v>
      </c>
      <c r="N26" s="17">
        <f t="shared" si="4"/>
        <v>10</v>
      </c>
      <c r="O26" s="18">
        <f t="shared" si="5"/>
        <v>30</v>
      </c>
      <c r="S26" s="27" t="s">
        <v>168</v>
      </c>
      <c r="T26" s="27">
        <v>6.4900961339224858E-3</v>
      </c>
      <c r="U26" s="27">
        <v>2.3058134526145088E-4</v>
      </c>
      <c r="V26" s="27">
        <v>28.146666099824838</v>
      </c>
      <c r="W26" s="27">
        <v>3.3270549473848096E-73</v>
      </c>
      <c r="X26" s="27">
        <v>6.0355454111491874E-3</v>
      </c>
      <c r="Y26" s="27">
        <v>6.9446468566957843E-3</v>
      </c>
      <c r="Z26" s="27">
        <v>6.0355454111491874E-3</v>
      </c>
      <c r="AA26" s="27">
        <v>6.9446468566957843E-3</v>
      </c>
    </row>
    <row r="27" spans="10:27" x14ac:dyDescent="0.25">
      <c r="J27" s="19">
        <f t="shared" si="0"/>
        <v>15.051165745680198</v>
      </c>
      <c r="K27">
        <f t="shared" si="1"/>
        <v>625</v>
      </c>
      <c r="L27" s="14">
        <f t="shared" si="2"/>
        <v>100</v>
      </c>
      <c r="M27" s="25">
        <f t="shared" si="3"/>
        <v>250</v>
      </c>
      <c r="N27" s="17">
        <f t="shared" si="4"/>
        <v>10</v>
      </c>
      <c r="O27" s="18">
        <f t="shared" si="5"/>
        <v>25</v>
      </c>
      <c r="S27" s="27" t="s">
        <v>169</v>
      </c>
      <c r="T27" s="27">
        <v>4.4468025722895965E-3</v>
      </c>
      <c r="U27" s="27">
        <v>1.3577878520904939E-4</v>
      </c>
      <c r="V27" s="27">
        <v>32.750348778295198</v>
      </c>
      <c r="W27" s="27">
        <v>1.8310815225147414E-84</v>
      </c>
      <c r="X27" s="27">
        <v>4.1791384866105364E-3</v>
      </c>
      <c r="Y27" s="27">
        <v>4.7144666579686566E-3</v>
      </c>
      <c r="Z27" s="27">
        <v>4.1791384866105364E-3</v>
      </c>
      <c r="AA27" s="27">
        <v>4.7144666579686566E-3</v>
      </c>
    </row>
    <row r="28" spans="10:27" x14ac:dyDescent="0.25">
      <c r="J28" s="19">
        <f t="shared" si="0"/>
        <v>8.8540382357107763</v>
      </c>
      <c r="K28">
        <f t="shared" si="1"/>
        <v>400</v>
      </c>
      <c r="L28" s="14">
        <f t="shared" si="2"/>
        <v>100</v>
      </c>
      <c r="M28" s="25">
        <f t="shared" si="3"/>
        <v>200</v>
      </c>
      <c r="N28" s="17">
        <f t="shared" si="4"/>
        <v>10</v>
      </c>
      <c r="O28" s="18">
        <f t="shared" si="5"/>
        <v>20</v>
      </c>
      <c r="S28" s="27" t="s">
        <v>0</v>
      </c>
      <c r="T28" s="27">
        <v>-0.79372336439935476</v>
      </c>
      <c r="U28" s="27">
        <v>1.5399831380993868E-2</v>
      </c>
      <c r="V28" s="27">
        <v>-51.541042545371674</v>
      </c>
      <c r="W28" s="27">
        <v>3.6989410691254207E-121</v>
      </c>
      <c r="X28" s="27">
        <v>-0.82408143381247467</v>
      </c>
      <c r="Y28" s="27">
        <v>-0.76336529498623484</v>
      </c>
      <c r="Z28" s="27">
        <v>-0.82408143381247467</v>
      </c>
      <c r="AA28" s="27">
        <v>-0.76336529498623484</v>
      </c>
    </row>
    <row r="29" spans="10:27" ht="15.75" thickBot="1" x14ac:dyDescent="0.3">
      <c r="J29" s="19">
        <f t="shared" si="0"/>
        <v>2.6569107257413531</v>
      </c>
      <c r="K29">
        <f t="shared" si="1"/>
        <v>225</v>
      </c>
      <c r="L29" s="14">
        <f t="shared" si="2"/>
        <v>100</v>
      </c>
      <c r="M29" s="25">
        <f t="shared" si="3"/>
        <v>150</v>
      </c>
      <c r="N29" s="17">
        <f t="shared" si="4"/>
        <v>10</v>
      </c>
      <c r="O29" s="18">
        <f t="shared" si="5"/>
        <v>15</v>
      </c>
      <c r="S29" s="28" t="s">
        <v>1</v>
      </c>
      <c r="T29" s="28">
        <v>1.2036104008063355</v>
      </c>
      <c r="U29" s="28">
        <v>5.0222212531545289E-3</v>
      </c>
      <c r="V29" s="28">
        <v>239.65698445689358</v>
      </c>
      <c r="W29" s="28">
        <v>4.9406015789581777E-258</v>
      </c>
      <c r="X29" s="28">
        <v>1.1937099715328383</v>
      </c>
      <c r="Y29" s="28">
        <v>1.2135108300798327</v>
      </c>
      <c r="Z29" s="28">
        <v>1.1937099715328383</v>
      </c>
      <c r="AA29" s="28">
        <v>1.2135108300798327</v>
      </c>
    </row>
    <row r="30" spans="10:27" x14ac:dyDescent="0.25">
      <c r="J30" s="19">
        <f t="shared" si="0"/>
        <v>-3.5402167842280603</v>
      </c>
      <c r="K30">
        <f t="shared" si="1"/>
        <v>100</v>
      </c>
      <c r="L30" s="14">
        <f t="shared" si="2"/>
        <v>100</v>
      </c>
      <c r="M30" s="25">
        <f t="shared" si="3"/>
        <v>100</v>
      </c>
      <c r="N30" s="17">
        <f t="shared" si="4"/>
        <v>10</v>
      </c>
      <c r="O30" s="18">
        <f t="shared" si="5"/>
        <v>10</v>
      </c>
    </row>
    <row r="31" spans="10:27" x14ac:dyDescent="0.25">
      <c r="J31" s="19">
        <f t="shared" si="0"/>
        <v>-9.7373442941974826</v>
      </c>
      <c r="K31">
        <f t="shared" si="1"/>
        <v>25</v>
      </c>
      <c r="L31" s="14">
        <f t="shared" si="2"/>
        <v>100</v>
      </c>
      <c r="M31" s="25">
        <f t="shared" si="3"/>
        <v>50</v>
      </c>
      <c r="N31" s="17">
        <f t="shared" si="4"/>
        <v>10</v>
      </c>
      <c r="O31" s="18">
        <f t="shared" si="5"/>
        <v>5</v>
      </c>
    </row>
    <row r="32" spans="10:27" x14ac:dyDescent="0.25">
      <c r="J32" s="19">
        <f t="shared" si="0"/>
        <v>-15.934471804166904</v>
      </c>
      <c r="K32">
        <f t="shared" si="1"/>
        <v>0</v>
      </c>
      <c r="L32" s="14">
        <f t="shared" si="2"/>
        <v>100</v>
      </c>
      <c r="M32" s="25">
        <f t="shared" si="3"/>
        <v>0</v>
      </c>
      <c r="N32" s="17">
        <f t="shared" si="4"/>
        <v>10</v>
      </c>
      <c r="O32" s="18">
        <f t="shared" si="5"/>
        <v>0</v>
      </c>
    </row>
    <row r="33" spans="10:21" x14ac:dyDescent="0.25">
      <c r="J33" s="19">
        <f t="shared" si="0"/>
        <v>-22.131599314136327</v>
      </c>
      <c r="K33">
        <f t="shared" si="1"/>
        <v>25</v>
      </c>
      <c r="L33" s="14">
        <f t="shared" si="2"/>
        <v>100</v>
      </c>
      <c r="M33" s="25">
        <f t="shared" si="3"/>
        <v>-50</v>
      </c>
      <c r="N33" s="17">
        <f t="shared" si="4"/>
        <v>10</v>
      </c>
      <c r="O33" s="18">
        <f t="shared" si="5"/>
        <v>-5</v>
      </c>
    </row>
    <row r="34" spans="10:21" x14ac:dyDescent="0.25">
      <c r="J34" s="19">
        <f t="shared" si="0"/>
        <v>-28.328726824105743</v>
      </c>
      <c r="K34">
        <f t="shared" si="1"/>
        <v>100</v>
      </c>
      <c r="L34" s="14">
        <f t="shared" si="2"/>
        <v>100</v>
      </c>
      <c r="M34" s="25">
        <f t="shared" si="3"/>
        <v>-100</v>
      </c>
      <c r="N34" s="17">
        <f t="shared" si="4"/>
        <v>10</v>
      </c>
      <c r="O34" s="18">
        <f t="shared" si="5"/>
        <v>-10</v>
      </c>
      <c r="U34" t="s">
        <v>194</v>
      </c>
    </row>
    <row r="35" spans="10:21" x14ac:dyDescent="0.25">
      <c r="J35" s="19">
        <f t="shared" si="0"/>
        <v>-34.525854334075163</v>
      </c>
      <c r="K35">
        <f t="shared" si="1"/>
        <v>225</v>
      </c>
      <c r="L35" s="14">
        <f t="shared" si="2"/>
        <v>100</v>
      </c>
      <c r="M35" s="25">
        <f t="shared" si="3"/>
        <v>-150</v>
      </c>
      <c r="N35" s="17">
        <f t="shared" si="4"/>
        <v>10</v>
      </c>
      <c r="O35" s="18">
        <f t="shared" si="5"/>
        <v>-15</v>
      </c>
    </row>
    <row r="36" spans="10:21" x14ac:dyDescent="0.25">
      <c r="J36" s="19">
        <f t="shared" si="0"/>
        <v>-40.722981844044583</v>
      </c>
      <c r="K36">
        <f t="shared" si="1"/>
        <v>400</v>
      </c>
      <c r="L36" s="14">
        <f t="shared" si="2"/>
        <v>100</v>
      </c>
      <c r="M36" s="25">
        <f t="shared" si="3"/>
        <v>-200</v>
      </c>
      <c r="N36" s="17">
        <f t="shared" si="4"/>
        <v>10</v>
      </c>
      <c r="O36" s="18">
        <f t="shared" si="5"/>
        <v>-20</v>
      </c>
    </row>
    <row r="37" spans="10:21" x14ac:dyDescent="0.25">
      <c r="J37" s="19">
        <f t="shared" si="0"/>
        <v>-46.920109354014002</v>
      </c>
      <c r="K37">
        <f t="shared" si="1"/>
        <v>625</v>
      </c>
      <c r="L37" s="14">
        <f t="shared" si="2"/>
        <v>100</v>
      </c>
      <c r="M37" s="25">
        <f t="shared" si="3"/>
        <v>-250</v>
      </c>
      <c r="N37" s="17">
        <f t="shared" si="4"/>
        <v>10</v>
      </c>
      <c r="O37" s="18">
        <f t="shared" si="5"/>
        <v>-25</v>
      </c>
    </row>
    <row r="38" spans="10:21" x14ac:dyDescent="0.25">
      <c r="J38" s="19">
        <f t="shared" si="0"/>
        <v>-53.117236863983422</v>
      </c>
      <c r="K38">
        <f t="shared" si="1"/>
        <v>900</v>
      </c>
      <c r="L38" s="14">
        <f t="shared" si="2"/>
        <v>100</v>
      </c>
      <c r="M38" s="25">
        <f t="shared" si="3"/>
        <v>-300</v>
      </c>
      <c r="N38" s="17">
        <f t="shared" si="4"/>
        <v>10</v>
      </c>
      <c r="O38" s="18">
        <f t="shared" si="5"/>
        <v>-30</v>
      </c>
    </row>
    <row r="39" spans="10:21" x14ac:dyDescent="0.25">
      <c r="J39" s="19">
        <f t="shared" si="0"/>
        <v>-59.314364373952841</v>
      </c>
      <c r="K39">
        <f t="shared" si="1"/>
        <v>1225</v>
      </c>
      <c r="L39" s="14">
        <f t="shared" si="2"/>
        <v>100</v>
      </c>
      <c r="M39" s="25">
        <f t="shared" si="3"/>
        <v>-350</v>
      </c>
      <c r="N39" s="17">
        <f t="shared" si="4"/>
        <v>10</v>
      </c>
      <c r="O39" s="18">
        <f t="shared" si="5"/>
        <v>-35</v>
      </c>
    </row>
    <row r="40" spans="10:21" x14ac:dyDescent="0.25">
      <c r="J40" s="19">
        <f t="shared" si="0"/>
        <v>-65.511491883922261</v>
      </c>
      <c r="K40">
        <f t="shared" si="1"/>
        <v>1600</v>
      </c>
      <c r="L40" s="14">
        <f t="shared" si="2"/>
        <v>100</v>
      </c>
      <c r="M40" s="25">
        <f t="shared" si="3"/>
        <v>-400</v>
      </c>
      <c r="N40" s="17">
        <f t="shared" si="4"/>
        <v>10</v>
      </c>
      <c r="O40" s="18">
        <f t="shared" si="5"/>
        <v>-40</v>
      </c>
    </row>
    <row r="41" spans="10:21" x14ac:dyDescent="0.25">
      <c r="J41" s="19">
        <f t="shared" si="0"/>
        <v>-71.708619393891681</v>
      </c>
      <c r="K41">
        <f t="shared" si="1"/>
        <v>2025</v>
      </c>
      <c r="L41" s="14">
        <f t="shared" si="2"/>
        <v>100</v>
      </c>
      <c r="M41" s="25">
        <f t="shared" si="3"/>
        <v>-450</v>
      </c>
      <c r="N41" s="17">
        <f t="shared" si="4"/>
        <v>10</v>
      </c>
      <c r="O41" s="18">
        <f t="shared" si="5"/>
        <v>-45</v>
      </c>
    </row>
    <row r="42" spans="10:21" x14ac:dyDescent="0.25">
      <c r="J42" s="19">
        <f t="shared" si="0"/>
        <v>31.835724640164134</v>
      </c>
      <c r="K42">
        <f t="shared" si="1"/>
        <v>1600</v>
      </c>
      <c r="L42" s="14">
        <f t="shared" si="2"/>
        <v>225</v>
      </c>
      <c r="M42" s="25">
        <f t="shared" si="3"/>
        <v>600</v>
      </c>
      <c r="N42" s="17">
        <f t="shared" si="4"/>
        <v>15</v>
      </c>
      <c r="O42" s="18">
        <f t="shared" si="5"/>
        <v>40</v>
      </c>
    </row>
    <row r="43" spans="10:21" x14ac:dyDescent="0.25">
      <c r="J43" s="19">
        <f t="shared" si="0"/>
        <v>25.43151479664407</v>
      </c>
      <c r="K43">
        <f t="shared" si="1"/>
        <v>1225</v>
      </c>
      <c r="L43" s="14">
        <f t="shared" si="2"/>
        <v>225</v>
      </c>
      <c r="M43" s="25">
        <f t="shared" si="3"/>
        <v>525</v>
      </c>
      <c r="N43" s="17">
        <f t="shared" si="4"/>
        <v>15</v>
      </c>
      <c r="O43" s="18">
        <f t="shared" si="5"/>
        <v>35</v>
      </c>
    </row>
    <row r="44" spans="10:21" x14ac:dyDescent="0.25">
      <c r="J44" s="19">
        <f t="shared" si="0"/>
        <v>19.027304953124002</v>
      </c>
      <c r="K44">
        <f t="shared" si="1"/>
        <v>900</v>
      </c>
      <c r="L44" s="14">
        <f t="shared" si="2"/>
        <v>225</v>
      </c>
      <c r="M44" s="25">
        <f t="shared" si="3"/>
        <v>450</v>
      </c>
      <c r="N44" s="17">
        <f t="shared" si="4"/>
        <v>15</v>
      </c>
      <c r="O44" s="18">
        <f t="shared" si="5"/>
        <v>30</v>
      </c>
    </row>
    <row r="45" spans="10:21" x14ac:dyDescent="0.25">
      <c r="J45" s="19">
        <f t="shared" si="0"/>
        <v>12.623095109603938</v>
      </c>
      <c r="K45">
        <f t="shared" si="1"/>
        <v>625</v>
      </c>
      <c r="L45" s="14">
        <f t="shared" si="2"/>
        <v>225</v>
      </c>
      <c r="M45" s="25">
        <f t="shared" si="3"/>
        <v>375</v>
      </c>
      <c r="N45" s="17">
        <f t="shared" si="4"/>
        <v>15</v>
      </c>
      <c r="O45" s="18">
        <f t="shared" si="5"/>
        <v>25</v>
      </c>
    </row>
    <row r="46" spans="10:21" x14ac:dyDescent="0.25">
      <c r="J46" s="19">
        <f t="shared" si="0"/>
        <v>6.2188852660838716</v>
      </c>
      <c r="K46">
        <f t="shared" si="1"/>
        <v>400</v>
      </c>
      <c r="L46" s="14">
        <f t="shared" si="2"/>
        <v>225</v>
      </c>
      <c r="M46" s="25">
        <f t="shared" si="3"/>
        <v>300</v>
      </c>
      <c r="N46" s="17">
        <f t="shared" si="4"/>
        <v>15</v>
      </c>
      <c r="O46" s="18">
        <f t="shared" si="5"/>
        <v>20</v>
      </c>
    </row>
    <row r="47" spans="10:21" x14ac:dyDescent="0.25">
      <c r="J47" s="19">
        <f t="shared" si="0"/>
        <v>-0.18532457743619446</v>
      </c>
      <c r="K47">
        <f t="shared" si="1"/>
        <v>225</v>
      </c>
      <c r="L47" s="14">
        <f t="shared" si="2"/>
        <v>225</v>
      </c>
      <c r="M47" s="25">
        <f t="shared" si="3"/>
        <v>225</v>
      </c>
      <c r="N47" s="17">
        <f t="shared" si="4"/>
        <v>15</v>
      </c>
      <c r="O47" s="18">
        <f t="shared" si="5"/>
        <v>15</v>
      </c>
    </row>
    <row r="48" spans="10:21" x14ac:dyDescent="0.25">
      <c r="J48" s="19">
        <f t="shared" si="0"/>
        <v>-6.5895344209562525</v>
      </c>
      <c r="K48">
        <f t="shared" si="1"/>
        <v>100</v>
      </c>
      <c r="L48" s="14">
        <f t="shared" si="2"/>
        <v>225</v>
      </c>
      <c r="M48" s="25">
        <f t="shared" si="3"/>
        <v>150</v>
      </c>
      <c r="N48" s="17">
        <f t="shared" si="4"/>
        <v>15</v>
      </c>
      <c r="O48" s="18">
        <f t="shared" si="5"/>
        <v>10</v>
      </c>
    </row>
    <row r="49" spans="10:15" x14ac:dyDescent="0.25">
      <c r="J49" s="19">
        <f t="shared" si="0"/>
        <v>-12.993744264476318</v>
      </c>
      <c r="K49">
        <f t="shared" si="1"/>
        <v>25</v>
      </c>
      <c r="L49" s="14">
        <f t="shared" si="2"/>
        <v>225</v>
      </c>
      <c r="M49" s="25">
        <f t="shared" si="3"/>
        <v>75</v>
      </c>
      <c r="N49" s="17">
        <f t="shared" si="4"/>
        <v>15</v>
      </c>
      <c r="O49" s="18">
        <f t="shared" si="5"/>
        <v>5</v>
      </c>
    </row>
    <row r="50" spans="10:15" x14ac:dyDescent="0.25">
      <c r="J50" s="19">
        <f t="shared" si="0"/>
        <v>-19.397954107996384</v>
      </c>
      <c r="K50">
        <f t="shared" si="1"/>
        <v>0</v>
      </c>
      <c r="L50" s="14">
        <f t="shared" si="2"/>
        <v>225</v>
      </c>
      <c r="M50" s="25">
        <f t="shared" si="3"/>
        <v>0</v>
      </c>
      <c r="N50" s="17">
        <f t="shared" si="4"/>
        <v>15</v>
      </c>
      <c r="O50" s="18">
        <f t="shared" si="5"/>
        <v>0</v>
      </c>
    </row>
    <row r="51" spans="10:15" x14ac:dyDescent="0.25">
      <c r="J51" s="19">
        <f t="shared" si="0"/>
        <v>-25.802163951516448</v>
      </c>
      <c r="K51">
        <f t="shared" si="1"/>
        <v>25</v>
      </c>
      <c r="L51" s="14">
        <f t="shared" si="2"/>
        <v>225</v>
      </c>
      <c r="M51" s="25">
        <f t="shared" si="3"/>
        <v>-75</v>
      </c>
      <c r="N51" s="17">
        <f t="shared" si="4"/>
        <v>15</v>
      </c>
      <c r="O51" s="18">
        <f t="shared" si="5"/>
        <v>-5</v>
      </c>
    </row>
    <row r="52" spans="10:15" x14ac:dyDescent="0.25">
      <c r="J52" s="19">
        <f t="shared" si="0"/>
        <v>-32.206373795036512</v>
      </c>
      <c r="K52">
        <f t="shared" si="1"/>
        <v>100</v>
      </c>
      <c r="L52" s="14">
        <f t="shared" si="2"/>
        <v>225</v>
      </c>
      <c r="M52" s="25">
        <f t="shared" si="3"/>
        <v>-150</v>
      </c>
      <c r="N52" s="17">
        <f t="shared" si="4"/>
        <v>15</v>
      </c>
      <c r="O52" s="18">
        <f t="shared" si="5"/>
        <v>-10</v>
      </c>
    </row>
    <row r="53" spans="10:15" x14ac:dyDescent="0.25">
      <c r="J53" s="19">
        <f t="shared" si="0"/>
        <v>-38.610583638556577</v>
      </c>
      <c r="K53">
        <f t="shared" si="1"/>
        <v>225</v>
      </c>
      <c r="L53" s="14">
        <f t="shared" si="2"/>
        <v>225</v>
      </c>
      <c r="M53" s="25">
        <f t="shared" si="3"/>
        <v>-225</v>
      </c>
      <c r="N53" s="17">
        <f t="shared" si="4"/>
        <v>15</v>
      </c>
      <c r="O53" s="18">
        <f t="shared" si="5"/>
        <v>-15</v>
      </c>
    </row>
    <row r="54" spans="10:15" x14ac:dyDescent="0.25">
      <c r="J54" s="19">
        <f t="shared" si="0"/>
        <v>-45.014793482076641</v>
      </c>
      <c r="K54">
        <f t="shared" si="1"/>
        <v>400</v>
      </c>
      <c r="L54" s="14">
        <f t="shared" si="2"/>
        <v>225</v>
      </c>
      <c r="M54" s="25">
        <f t="shared" si="3"/>
        <v>-300</v>
      </c>
      <c r="N54" s="17">
        <f t="shared" si="4"/>
        <v>15</v>
      </c>
      <c r="O54" s="18">
        <f t="shared" si="5"/>
        <v>-20</v>
      </c>
    </row>
    <row r="55" spans="10:15" x14ac:dyDescent="0.25">
      <c r="J55" s="19">
        <f t="shared" si="0"/>
        <v>-51.419003325596705</v>
      </c>
      <c r="K55">
        <f t="shared" si="1"/>
        <v>625</v>
      </c>
      <c r="L55" s="14">
        <f t="shared" si="2"/>
        <v>225</v>
      </c>
      <c r="M55" s="25">
        <f t="shared" si="3"/>
        <v>-375</v>
      </c>
      <c r="N55" s="17">
        <f t="shared" si="4"/>
        <v>15</v>
      </c>
      <c r="O55" s="18">
        <f t="shared" si="5"/>
        <v>-25</v>
      </c>
    </row>
    <row r="56" spans="10:15" x14ac:dyDescent="0.25">
      <c r="J56" s="19">
        <f t="shared" si="0"/>
        <v>-57.823213169116769</v>
      </c>
      <c r="K56">
        <f t="shared" si="1"/>
        <v>900</v>
      </c>
      <c r="L56" s="14">
        <f t="shared" si="2"/>
        <v>225</v>
      </c>
      <c r="M56" s="25">
        <f t="shared" si="3"/>
        <v>-450</v>
      </c>
      <c r="N56" s="17">
        <f t="shared" si="4"/>
        <v>15</v>
      </c>
      <c r="O56" s="18">
        <f t="shared" si="5"/>
        <v>-30</v>
      </c>
    </row>
    <row r="57" spans="10:15" x14ac:dyDescent="0.25">
      <c r="J57" s="19">
        <f t="shared" si="0"/>
        <v>-64.227423012636834</v>
      </c>
      <c r="K57">
        <f t="shared" si="1"/>
        <v>1225</v>
      </c>
      <c r="L57" s="14">
        <f t="shared" si="2"/>
        <v>225</v>
      </c>
      <c r="M57" s="25">
        <f t="shared" si="3"/>
        <v>-525</v>
      </c>
      <c r="N57" s="17">
        <f t="shared" si="4"/>
        <v>15</v>
      </c>
      <c r="O57" s="18">
        <f t="shared" si="5"/>
        <v>-35</v>
      </c>
    </row>
    <row r="58" spans="10:15" x14ac:dyDescent="0.25">
      <c r="J58" s="19">
        <f t="shared" si="0"/>
        <v>-70.631632856156898</v>
      </c>
      <c r="K58">
        <f t="shared" si="1"/>
        <v>1600</v>
      </c>
      <c r="L58" s="14">
        <f t="shared" si="2"/>
        <v>225</v>
      </c>
      <c r="M58" s="25">
        <f t="shared" si="3"/>
        <v>-600</v>
      </c>
      <c r="N58" s="17">
        <f t="shared" si="4"/>
        <v>15</v>
      </c>
      <c r="O58" s="18">
        <f t="shared" si="5"/>
        <v>-40</v>
      </c>
    </row>
    <row r="59" spans="10:15" x14ac:dyDescent="0.25">
      <c r="J59" s="19">
        <f t="shared" si="0"/>
        <v>-77.035842699676962</v>
      </c>
      <c r="K59">
        <f t="shared" si="1"/>
        <v>2025</v>
      </c>
      <c r="L59" s="14">
        <f t="shared" si="2"/>
        <v>225</v>
      </c>
      <c r="M59" s="25">
        <f t="shared" si="3"/>
        <v>-675</v>
      </c>
      <c r="N59" s="17">
        <f t="shared" si="4"/>
        <v>15</v>
      </c>
      <c r="O59" s="18">
        <f t="shared" si="5"/>
        <v>-45</v>
      </c>
    </row>
    <row r="60" spans="10:15" x14ac:dyDescent="0.25">
      <c r="J60" s="19">
        <f t="shared" si="0"/>
        <v>30.480785913112204</v>
      </c>
      <c r="K60">
        <f t="shared" si="1"/>
        <v>1600</v>
      </c>
      <c r="L60" s="14">
        <f t="shared" si="2"/>
        <v>400</v>
      </c>
      <c r="M60" s="25">
        <f t="shared" si="3"/>
        <v>800</v>
      </c>
      <c r="N60" s="17">
        <f t="shared" si="4"/>
        <v>20</v>
      </c>
      <c r="O60" s="18">
        <f t="shared" si="5"/>
        <v>40</v>
      </c>
    </row>
    <row r="61" spans="10:15" x14ac:dyDescent="0.25">
      <c r="J61" s="19">
        <f t="shared" si="0"/>
        <v>23.921284834789269</v>
      </c>
      <c r="K61">
        <f t="shared" si="1"/>
        <v>1225</v>
      </c>
      <c r="L61" s="14">
        <f t="shared" si="2"/>
        <v>400</v>
      </c>
      <c r="M61" s="25">
        <f t="shared" si="3"/>
        <v>700</v>
      </c>
      <c r="N61" s="17">
        <f t="shared" si="4"/>
        <v>20</v>
      </c>
      <c r="O61" s="18">
        <f t="shared" si="5"/>
        <v>35</v>
      </c>
    </row>
    <row r="62" spans="10:15" x14ac:dyDescent="0.25">
      <c r="J62" s="19">
        <f t="shared" si="0"/>
        <v>17.36178375646633</v>
      </c>
      <c r="K62">
        <f t="shared" si="1"/>
        <v>900</v>
      </c>
      <c r="L62" s="14">
        <f t="shared" si="2"/>
        <v>400</v>
      </c>
      <c r="M62" s="25">
        <f t="shared" si="3"/>
        <v>600</v>
      </c>
      <c r="N62" s="17">
        <f t="shared" si="4"/>
        <v>20</v>
      </c>
      <c r="O62" s="18">
        <f t="shared" si="5"/>
        <v>30</v>
      </c>
    </row>
    <row r="63" spans="10:15" x14ac:dyDescent="0.25">
      <c r="J63" s="19">
        <f t="shared" si="0"/>
        <v>10.802282678143399</v>
      </c>
      <c r="K63">
        <f t="shared" si="1"/>
        <v>625</v>
      </c>
      <c r="L63" s="14">
        <f t="shared" si="2"/>
        <v>400</v>
      </c>
      <c r="M63" s="25">
        <f t="shared" si="3"/>
        <v>500</v>
      </c>
      <c r="N63" s="17">
        <f t="shared" si="4"/>
        <v>20</v>
      </c>
      <c r="O63" s="18">
        <f t="shared" si="5"/>
        <v>25</v>
      </c>
    </row>
    <row r="64" spans="10:15" x14ac:dyDescent="0.25">
      <c r="J64" s="19">
        <f t="shared" si="0"/>
        <v>4.2427815998204661</v>
      </c>
      <c r="K64">
        <f t="shared" si="1"/>
        <v>400</v>
      </c>
      <c r="L64" s="14">
        <f t="shared" si="2"/>
        <v>400</v>
      </c>
      <c r="M64" s="25">
        <f t="shared" si="3"/>
        <v>400</v>
      </c>
      <c r="N64" s="17">
        <f t="shared" si="4"/>
        <v>20</v>
      </c>
      <c r="O64" s="18">
        <f t="shared" si="5"/>
        <v>20</v>
      </c>
    </row>
    <row r="65" spans="10:15" x14ac:dyDescent="0.25">
      <c r="J65" s="19">
        <f t="shared" si="0"/>
        <v>-2.3167194785024705</v>
      </c>
      <c r="K65">
        <f t="shared" si="1"/>
        <v>225</v>
      </c>
      <c r="L65" s="14">
        <f t="shared" si="2"/>
        <v>400</v>
      </c>
      <c r="M65" s="25">
        <f t="shared" si="3"/>
        <v>300</v>
      </c>
      <c r="N65" s="17">
        <f t="shared" si="4"/>
        <v>20</v>
      </c>
      <c r="O65" s="18">
        <f t="shared" si="5"/>
        <v>15</v>
      </c>
    </row>
    <row r="66" spans="10:15" x14ac:dyDescent="0.25">
      <c r="J66" s="19">
        <f t="shared" si="0"/>
        <v>-8.8762205568253947</v>
      </c>
      <c r="K66">
        <f t="shared" si="1"/>
        <v>100</v>
      </c>
      <c r="L66" s="14">
        <f t="shared" si="2"/>
        <v>400</v>
      </c>
      <c r="M66" s="25">
        <f t="shared" si="3"/>
        <v>200</v>
      </c>
      <c r="N66" s="17">
        <f t="shared" si="4"/>
        <v>20</v>
      </c>
      <c r="O66" s="18">
        <f t="shared" si="5"/>
        <v>10</v>
      </c>
    </row>
    <row r="67" spans="10:15" x14ac:dyDescent="0.25">
      <c r="J67" s="19">
        <f t="shared" si="0"/>
        <v>-15.43572163514833</v>
      </c>
      <c r="K67">
        <f t="shared" si="1"/>
        <v>25</v>
      </c>
      <c r="L67" s="14">
        <f t="shared" si="2"/>
        <v>400</v>
      </c>
      <c r="M67" s="25">
        <f t="shared" si="3"/>
        <v>100</v>
      </c>
      <c r="N67" s="17">
        <f t="shared" si="4"/>
        <v>20</v>
      </c>
      <c r="O67" s="18">
        <f t="shared" si="5"/>
        <v>5</v>
      </c>
    </row>
    <row r="68" spans="10:15" x14ac:dyDescent="0.25">
      <c r="J68" s="19">
        <f t="shared" si="0"/>
        <v>-21.995222713471264</v>
      </c>
      <c r="K68">
        <f t="shared" si="1"/>
        <v>0</v>
      </c>
      <c r="L68" s="14">
        <f t="shared" si="2"/>
        <v>400</v>
      </c>
      <c r="M68" s="25">
        <f t="shared" si="3"/>
        <v>0</v>
      </c>
      <c r="N68" s="17">
        <f t="shared" si="4"/>
        <v>20</v>
      </c>
      <c r="O68" s="18">
        <f t="shared" si="5"/>
        <v>0</v>
      </c>
    </row>
    <row r="69" spans="10:15" x14ac:dyDescent="0.25">
      <c r="J69" s="19">
        <f t="shared" si="0"/>
        <v>-28.554723791794199</v>
      </c>
      <c r="K69">
        <f t="shared" si="1"/>
        <v>25</v>
      </c>
      <c r="L69" s="14">
        <f t="shared" si="2"/>
        <v>400</v>
      </c>
      <c r="M69" s="25">
        <f t="shared" si="3"/>
        <v>-100</v>
      </c>
      <c r="N69" s="17">
        <f t="shared" si="4"/>
        <v>20</v>
      </c>
      <c r="O69" s="18">
        <f t="shared" si="5"/>
        <v>-5</v>
      </c>
    </row>
    <row r="70" spans="10:15" x14ac:dyDescent="0.25">
      <c r="J70" s="19">
        <f t="shared" ref="J70:J133" si="6">35.74+0.6215*O70-35.75*N70^0.16+0.4275*O70*N70^0.16</f>
        <v>-35.114224870117127</v>
      </c>
      <c r="K70">
        <f t="shared" si="1"/>
        <v>100</v>
      </c>
      <c r="L70" s="14">
        <f t="shared" si="2"/>
        <v>400</v>
      </c>
      <c r="M70" s="25">
        <f t="shared" si="3"/>
        <v>-200</v>
      </c>
      <c r="N70" s="17">
        <f t="shared" si="4"/>
        <v>20</v>
      </c>
      <c r="O70" s="18">
        <f t="shared" si="5"/>
        <v>-10</v>
      </c>
    </row>
    <row r="71" spans="10:15" x14ac:dyDescent="0.25">
      <c r="J71" s="19">
        <f t="shared" si="6"/>
        <v>-41.673725948440065</v>
      </c>
      <c r="K71">
        <f t="shared" ref="K71:K134" si="7">O71^2</f>
        <v>225</v>
      </c>
      <c r="L71" s="14">
        <f t="shared" ref="L71:L134" si="8">N71^2</f>
        <v>400</v>
      </c>
      <c r="M71" s="25">
        <f t="shared" ref="M71:M134" si="9">N71*O71</f>
        <v>-300</v>
      </c>
      <c r="N71" s="17">
        <f t="shared" si="4"/>
        <v>20</v>
      </c>
      <c r="O71" s="18">
        <f t="shared" si="5"/>
        <v>-15</v>
      </c>
    </row>
    <row r="72" spans="10:15" x14ac:dyDescent="0.25">
      <c r="J72" s="19">
        <f t="shared" si="6"/>
        <v>-48.233227026762997</v>
      </c>
      <c r="K72">
        <f t="shared" si="7"/>
        <v>400</v>
      </c>
      <c r="L72" s="14">
        <f t="shared" si="8"/>
        <v>400</v>
      </c>
      <c r="M72" s="25">
        <f t="shared" si="9"/>
        <v>-400</v>
      </c>
      <c r="N72" s="17">
        <f t="shared" si="4"/>
        <v>20</v>
      </c>
      <c r="O72" s="18">
        <f t="shared" si="5"/>
        <v>-20</v>
      </c>
    </row>
    <row r="73" spans="10:15" x14ac:dyDescent="0.25">
      <c r="J73" s="19">
        <f t="shared" si="6"/>
        <v>-54.792728105085928</v>
      </c>
      <c r="K73">
        <f t="shared" si="7"/>
        <v>625</v>
      </c>
      <c r="L73" s="14">
        <f t="shared" si="8"/>
        <v>400</v>
      </c>
      <c r="M73" s="25">
        <f t="shared" si="9"/>
        <v>-500</v>
      </c>
      <c r="N73" s="17">
        <f t="shared" si="4"/>
        <v>20</v>
      </c>
      <c r="O73" s="18">
        <f t="shared" si="5"/>
        <v>-25</v>
      </c>
    </row>
    <row r="74" spans="10:15" x14ac:dyDescent="0.25">
      <c r="J74" s="19">
        <f t="shared" si="6"/>
        <v>-61.352229183408859</v>
      </c>
      <c r="K74">
        <f t="shared" si="7"/>
        <v>900</v>
      </c>
      <c r="L74" s="14">
        <f t="shared" si="8"/>
        <v>400</v>
      </c>
      <c r="M74" s="25">
        <f t="shared" si="9"/>
        <v>-600</v>
      </c>
      <c r="N74" s="17">
        <f t="shared" si="4"/>
        <v>20</v>
      </c>
      <c r="O74" s="18">
        <f t="shared" si="5"/>
        <v>-30</v>
      </c>
    </row>
    <row r="75" spans="10:15" x14ac:dyDescent="0.25">
      <c r="J75" s="19">
        <f t="shared" si="6"/>
        <v>-67.91173026173179</v>
      </c>
      <c r="K75">
        <f t="shared" si="7"/>
        <v>1225</v>
      </c>
      <c r="L75" s="14">
        <f t="shared" si="8"/>
        <v>400</v>
      </c>
      <c r="M75" s="25">
        <f t="shared" si="9"/>
        <v>-700</v>
      </c>
      <c r="N75" s="17">
        <f t="shared" si="4"/>
        <v>20</v>
      </c>
      <c r="O75" s="18">
        <f t="shared" si="5"/>
        <v>-35</v>
      </c>
    </row>
    <row r="76" spans="10:15" x14ac:dyDescent="0.25">
      <c r="J76" s="19">
        <f t="shared" si="6"/>
        <v>-74.471231340054729</v>
      </c>
      <c r="K76">
        <f t="shared" si="7"/>
        <v>1600</v>
      </c>
      <c r="L76" s="14">
        <f t="shared" si="8"/>
        <v>400</v>
      </c>
      <c r="M76" s="25">
        <f t="shared" si="9"/>
        <v>-800</v>
      </c>
      <c r="N76" s="17">
        <f t="shared" si="4"/>
        <v>20</v>
      </c>
      <c r="O76" s="18">
        <f t="shared" si="5"/>
        <v>-40</v>
      </c>
    </row>
    <row r="77" spans="10:15" x14ac:dyDescent="0.25">
      <c r="J77" s="19">
        <f t="shared" si="6"/>
        <v>-81.030732418377653</v>
      </c>
      <c r="K77">
        <f t="shared" si="7"/>
        <v>2025</v>
      </c>
      <c r="L77" s="14">
        <f t="shared" si="8"/>
        <v>400</v>
      </c>
      <c r="M77" s="25">
        <f t="shared" si="9"/>
        <v>-900</v>
      </c>
      <c r="N77" s="17">
        <f t="shared" si="4"/>
        <v>20</v>
      </c>
      <c r="O77" s="18">
        <f t="shared" si="5"/>
        <v>-45</v>
      </c>
    </row>
    <row r="78" spans="10:15" x14ac:dyDescent="0.25">
      <c r="J78" s="19">
        <f t="shared" si="6"/>
        <v>29.386013548484506</v>
      </c>
      <c r="K78">
        <f t="shared" si="7"/>
        <v>1600</v>
      </c>
      <c r="L78" s="14">
        <f t="shared" si="8"/>
        <v>625</v>
      </c>
      <c r="M78" s="25">
        <f t="shared" si="9"/>
        <v>1000</v>
      </c>
      <c r="N78" s="17">
        <f t="shared" si="4"/>
        <v>25</v>
      </c>
      <c r="O78" s="18">
        <f t="shared" si="5"/>
        <v>40</v>
      </c>
    </row>
    <row r="79" spans="10:15" x14ac:dyDescent="0.25">
      <c r="J79" s="19">
        <f t="shared" si="6"/>
        <v>22.70103922997971</v>
      </c>
      <c r="K79">
        <f t="shared" si="7"/>
        <v>1225</v>
      </c>
      <c r="L79" s="14">
        <f t="shared" si="8"/>
        <v>625</v>
      </c>
      <c r="M79" s="25">
        <f t="shared" si="9"/>
        <v>875</v>
      </c>
      <c r="N79" s="17">
        <f t="shared" si="4"/>
        <v>25</v>
      </c>
      <c r="O79" s="18">
        <f t="shared" si="5"/>
        <v>35</v>
      </c>
    </row>
    <row r="80" spans="10:15" x14ac:dyDescent="0.25">
      <c r="J80" s="19">
        <f t="shared" si="6"/>
        <v>16.016064911474913</v>
      </c>
      <c r="K80">
        <f t="shared" si="7"/>
        <v>900</v>
      </c>
      <c r="L80" s="14">
        <f t="shared" si="8"/>
        <v>625</v>
      </c>
      <c r="M80" s="25">
        <f t="shared" si="9"/>
        <v>750</v>
      </c>
      <c r="N80" s="17">
        <f t="shared" si="4"/>
        <v>25</v>
      </c>
      <c r="O80" s="18">
        <f t="shared" si="5"/>
        <v>30</v>
      </c>
    </row>
    <row r="81" spans="10:15" x14ac:dyDescent="0.25">
      <c r="J81" s="19">
        <f t="shared" si="6"/>
        <v>9.3310905929701171</v>
      </c>
      <c r="K81">
        <f t="shared" si="7"/>
        <v>625</v>
      </c>
      <c r="L81" s="14">
        <f t="shared" si="8"/>
        <v>625</v>
      </c>
      <c r="M81" s="25">
        <f t="shared" si="9"/>
        <v>625</v>
      </c>
      <c r="N81" s="17">
        <f t="shared" si="4"/>
        <v>25</v>
      </c>
      <c r="O81" s="18">
        <f t="shared" si="5"/>
        <v>25</v>
      </c>
    </row>
    <row r="82" spans="10:15" x14ac:dyDescent="0.25">
      <c r="J82" s="19">
        <f t="shared" si="6"/>
        <v>2.6461162744653244</v>
      </c>
      <c r="K82">
        <f t="shared" si="7"/>
        <v>400</v>
      </c>
      <c r="L82" s="14">
        <f t="shared" si="8"/>
        <v>625</v>
      </c>
      <c r="M82" s="25">
        <f t="shared" si="9"/>
        <v>500</v>
      </c>
      <c r="N82" s="17">
        <f t="shared" si="4"/>
        <v>25</v>
      </c>
      <c r="O82" s="18">
        <f t="shared" si="5"/>
        <v>20</v>
      </c>
    </row>
    <row r="83" spans="10:15" x14ac:dyDescent="0.25">
      <c r="J83" s="19">
        <f t="shared" si="6"/>
        <v>-4.0388580440394719</v>
      </c>
      <c r="K83">
        <f t="shared" si="7"/>
        <v>225</v>
      </c>
      <c r="L83" s="14">
        <f t="shared" si="8"/>
        <v>625</v>
      </c>
      <c r="M83" s="25">
        <f t="shared" si="9"/>
        <v>375</v>
      </c>
      <c r="N83" s="17">
        <f t="shared" si="4"/>
        <v>25</v>
      </c>
      <c r="O83" s="18">
        <f t="shared" si="5"/>
        <v>15</v>
      </c>
    </row>
    <row r="84" spans="10:15" x14ac:dyDescent="0.25">
      <c r="J84" s="19">
        <f t="shared" si="6"/>
        <v>-10.723832362544259</v>
      </c>
      <c r="K84">
        <f t="shared" si="7"/>
        <v>100</v>
      </c>
      <c r="L84" s="14">
        <f t="shared" si="8"/>
        <v>625</v>
      </c>
      <c r="M84" s="25">
        <f t="shared" si="9"/>
        <v>250</v>
      </c>
      <c r="N84" s="17">
        <f t="shared" si="4"/>
        <v>25</v>
      </c>
      <c r="O84" s="18">
        <f t="shared" si="5"/>
        <v>10</v>
      </c>
    </row>
    <row r="85" spans="10:15" x14ac:dyDescent="0.25">
      <c r="J85" s="19">
        <f t="shared" si="6"/>
        <v>-17.408806681049054</v>
      </c>
      <c r="K85">
        <f t="shared" si="7"/>
        <v>25</v>
      </c>
      <c r="L85" s="14">
        <f t="shared" si="8"/>
        <v>625</v>
      </c>
      <c r="M85" s="25">
        <f t="shared" si="9"/>
        <v>125</v>
      </c>
      <c r="N85" s="17">
        <f t="shared" si="4"/>
        <v>25</v>
      </c>
      <c r="O85" s="18">
        <f t="shared" si="5"/>
        <v>5</v>
      </c>
    </row>
    <row r="86" spans="10:15" x14ac:dyDescent="0.25">
      <c r="J86" s="19">
        <f t="shared" si="6"/>
        <v>-24.09378099955385</v>
      </c>
      <c r="K86">
        <f t="shared" si="7"/>
        <v>0</v>
      </c>
      <c r="L86" s="14">
        <f t="shared" si="8"/>
        <v>625</v>
      </c>
      <c r="M86" s="25">
        <f t="shared" si="9"/>
        <v>0</v>
      </c>
      <c r="N86" s="17">
        <f t="shared" si="4"/>
        <v>25</v>
      </c>
      <c r="O86" s="18">
        <f t="shared" si="5"/>
        <v>0</v>
      </c>
    </row>
    <row r="87" spans="10:15" x14ac:dyDescent="0.25">
      <c r="J87" s="19">
        <f t="shared" si="6"/>
        <v>-30.778755318058646</v>
      </c>
      <c r="K87">
        <f t="shared" si="7"/>
        <v>25</v>
      </c>
      <c r="L87" s="14">
        <f t="shared" si="8"/>
        <v>625</v>
      </c>
      <c r="M87" s="25">
        <f t="shared" si="9"/>
        <v>-125</v>
      </c>
      <c r="N87" s="17">
        <f t="shared" si="4"/>
        <v>25</v>
      </c>
      <c r="O87" s="18">
        <f t="shared" si="5"/>
        <v>-5</v>
      </c>
    </row>
    <row r="88" spans="10:15" x14ac:dyDescent="0.25">
      <c r="J88" s="19">
        <f t="shared" si="6"/>
        <v>-37.463729636563436</v>
      </c>
      <c r="K88">
        <f t="shared" si="7"/>
        <v>100</v>
      </c>
      <c r="L88" s="14">
        <f t="shared" si="8"/>
        <v>625</v>
      </c>
      <c r="M88" s="25">
        <f t="shared" si="9"/>
        <v>-250</v>
      </c>
      <c r="N88" s="17">
        <f t="shared" si="4"/>
        <v>25</v>
      </c>
      <c r="O88" s="18">
        <f t="shared" si="5"/>
        <v>-10</v>
      </c>
    </row>
    <row r="89" spans="10:15" x14ac:dyDescent="0.25">
      <c r="J89" s="19">
        <f t="shared" si="6"/>
        <v>-44.148703955068228</v>
      </c>
      <c r="K89">
        <f t="shared" si="7"/>
        <v>225</v>
      </c>
      <c r="L89" s="14">
        <f t="shared" si="8"/>
        <v>625</v>
      </c>
      <c r="M89" s="25">
        <f t="shared" si="9"/>
        <v>-375</v>
      </c>
      <c r="N89" s="17">
        <f t="shared" ref="N89:N152" si="10">N71+5</f>
        <v>25</v>
      </c>
      <c r="O89" s="18">
        <f t="shared" ref="O89:O152" si="11">O71</f>
        <v>-15</v>
      </c>
    </row>
    <row r="90" spans="10:15" x14ac:dyDescent="0.25">
      <c r="J90" s="19">
        <f t="shared" si="6"/>
        <v>-50.833678273573028</v>
      </c>
      <c r="K90">
        <f t="shared" si="7"/>
        <v>400</v>
      </c>
      <c r="L90" s="14">
        <f t="shared" si="8"/>
        <v>625</v>
      </c>
      <c r="M90" s="25">
        <f t="shared" si="9"/>
        <v>-500</v>
      </c>
      <c r="N90" s="17">
        <f t="shared" si="10"/>
        <v>25</v>
      </c>
      <c r="O90" s="18">
        <f t="shared" si="11"/>
        <v>-20</v>
      </c>
    </row>
    <row r="91" spans="10:15" x14ac:dyDescent="0.25">
      <c r="J91" s="19">
        <f t="shared" si="6"/>
        <v>-57.518652592077814</v>
      </c>
      <c r="K91">
        <f t="shared" si="7"/>
        <v>625</v>
      </c>
      <c r="L91" s="14">
        <f t="shared" si="8"/>
        <v>625</v>
      </c>
      <c r="M91" s="25">
        <f t="shared" si="9"/>
        <v>-625</v>
      </c>
      <c r="N91" s="17">
        <f t="shared" si="10"/>
        <v>25</v>
      </c>
      <c r="O91" s="18">
        <f t="shared" si="11"/>
        <v>-25</v>
      </c>
    </row>
    <row r="92" spans="10:15" x14ac:dyDescent="0.25">
      <c r="J92" s="19">
        <f t="shared" si="6"/>
        <v>-64.203626910582614</v>
      </c>
      <c r="K92">
        <f t="shared" si="7"/>
        <v>900</v>
      </c>
      <c r="L92" s="14">
        <f t="shared" si="8"/>
        <v>625</v>
      </c>
      <c r="M92" s="25">
        <f t="shared" si="9"/>
        <v>-750</v>
      </c>
      <c r="N92" s="17">
        <f t="shared" si="10"/>
        <v>25</v>
      </c>
      <c r="O92" s="18">
        <f t="shared" si="11"/>
        <v>-30</v>
      </c>
    </row>
    <row r="93" spans="10:15" x14ac:dyDescent="0.25">
      <c r="J93" s="19">
        <f t="shared" si="6"/>
        <v>-70.888601229087413</v>
      </c>
      <c r="K93">
        <f t="shared" si="7"/>
        <v>1225</v>
      </c>
      <c r="L93" s="14">
        <f t="shared" si="8"/>
        <v>625</v>
      </c>
      <c r="M93" s="25">
        <f t="shared" si="9"/>
        <v>-875</v>
      </c>
      <c r="N93" s="17">
        <f t="shared" si="10"/>
        <v>25</v>
      </c>
      <c r="O93" s="18">
        <f t="shared" si="11"/>
        <v>-35</v>
      </c>
    </row>
    <row r="94" spans="10:15" x14ac:dyDescent="0.25">
      <c r="J94" s="19">
        <f t="shared" si="6"/>
        <v>-77.573575547592213</v>
      </c>
      <c r="K94">
        <f t="shared" si="7"/>
        <v>1600</v>
      </c>
      <c r="L94" s="14">
        <f t="shared" si="8"/>
        <v>625</v>
      </c>
      <c r="M94" s="25">
        <f t="shared" si="9"/>
        <v>-1000</v>
      </c>
      <c r="N94" s="17">
        <f t="shared" si="10"/>
        <v>25</v>
      </c>
      <c r="O94" s="18">
        <f t="shared" si="11"/>
        <v>-40</v>
      </c>
    </row>
    <row r="95" spans="10:15" x14ac:dyDescent="0.25">
      <c r="J95" s="19">
        <f t="shared" si="6"/>
        <v>-84.258549866096985</v>
      </c>
      <c r="K95">
        <f t="shared" si="7"/>
        <v>2025</v>
      </c>
      <c r="L95" s="14">
        <f t="shared" si="8"/>
        <v>625</v>
      </c>
      <c r="M95" s="25">
        <f t="shared" si="9"/>
        <v>-1125</v>
      </c>
      <c r="N95" s="17">
        <f t="shared" si="10"/>
        <v>25</v>
      </c>
      <c r="O95" s="18">
        <f t="shared" si="11"/>
        <v>-45</v>
      </c>
    </row>
    <row r="96" spans="10:15" x14ac:dyDescent="0.25">
      <c r="J96" s="19">
        <f t="shared" si="6"/>
        <v>28.462045104487707</v>
      </c>
      <c r="K96">
        <f t="shared" si="7"/>
        <v>1600</v>
      </c>
      <c r="L96" s="14">
        <f t="shared" si="8"/>
        <v>900</v>
      </c>
      <c r="M96" s="25">
        <f t="shared" si="9"/>
        <v>1200</v>
      </c>
      <c r="N96" s="17">
        <f t="shared" si="10"/>
        <v>30</v>
      </c>
      <c r="O96" s="18">
        <f t="shared" si="11"/>
        <v>40</v>
      </c>
    </row>
    <row r="97" spans="10:15" x14ac:dyDescent="0.25">
      <c r="J97" s="19">
        <f t="shared" si="6"/>
        <v>21.671173598366657</v>
      </c>
      <c r="K97">
        <f t="shared" si="7"/>
        <v>1225</v>
      </c>
      <c r="L97" s="14">
        <f t="shared" si="8"/>
        <v>900</v>
      </c>
      <c r="M97" s="25">
        <f t="shared" si="9"/>
        <v>1050</v>
      </c>
      <c r="N97" s="17">
        <f t="shared" si="10"/>
        <v>30</v>
      </c>
      <c r="O97" s="18">
        <f t="shared" si="11"/>
        <v>35</v>
      </c>
    </row>
    <row r="98" spans="10:15" x14ac:dyDescent="0.25">
      <c r="J98" s="19">
        <f t="shared" si="6"/>
        <v>14.880302092245604</v>
      </c>
      <c r="K98">
        <f t="shared" si="7"/>
        <v>900</v>
      </c>
      <c r="L98" s="14">
        <f t="shared" si="8"/>
        <v>900</v>
      </c>
      <c r="M98" s="25">
        <f t="shared" si="9"/>
        <v>900</v>
      </c>
      <c r="N98" s="17">
        <f t="shared" si="10"/>
        <v>30</v>
      </c>
      <c r="O98" s="18">
        <f t="shared" si="11"/>
        <v>30</v>
      </c>
    </row>
    <row r="99" spans="10:15" x14ac:dyDescent="0.25">
      <c r="J99" s="19">
        <f t="shared" si="6"/>
        <v>8.089430586124557</v>
      </c>
      <c r="K99">
        <f t="shared" si="7"/>
        <v>625</v>
      </c>
      <c r="L99" s="14">
        <f t="shared" si="8"/>
        <v>900</v>
      </c>
      <c r="M99" s="25">
        <f t="shared" si="9"/>
        <v>750</v>
      </c>
      <c r="N99" s="17">
        <f t="shared" si="10"/>
        <v>30</v>
      </c>
      <c r="O99" s="18">
        <f t="shared" si="11"/>
        <v>25</v>
      </c>
    </row>
    <row r="100" spans="10:15" x14ac:dyDescent="0.25">
      <c r="J100" s="19">
        <f t="shared" si="6"/>
        <v>1.2985590800035069</v>
      </c>
      <c r="K100">
        <f t="shared" si="7"/>
        <v>400</v>
      </c>
      <c r="L100" s="14">
        <f t="shared" si="8"/>
        <v>900</v>
      </c>
      <c r="M100" s="25">
        <f t="shared" si="9"/>
        <v>600</v>
      </c>
      <c r="N100" s="17">
        <f t="shared" si="10"/>
        <v>30</v>
      </c>
      <c r="O100" s="18">
        <f t="shared" si="11"/>
        <v>20</v>
      </c>
    </row>
    <row r="101" spans="10:15" x14ac:dyDescent="0.25">
      <c r="J101" s="19">
        <f t="shared" si="6"/>
        <v>-5.4923124261175449</v>
      </c>
      <c r="K101">
        <f t="shared" si="7"/>
        <v>225</v>
      </c>
      <c r="L101" s="14">
        <f t="shared" si="8"/>
        <v>900</v>
      </c>
      <c r="M101" s="25">
        <f t="shared" si="9"/>
        <v>450</v>
      </c>
      <c r="N101" s="17">
        <f t="shared" si="10"/>
        <v>30</v>
      </c>
      <c r="O101" s="18">
        <f t="shared" si="11"/>
        <v>15</v>
      </c>
    </row>
    <row r="102" spans="10:15" x14ac:dyDescent="0.25">
      <c r="J102" s="19">
        <f t="shared" si="6"/>
        <v>-12.283183932238586</v>
      </c>
      <c r="K102">
        <f t="shared" si="7"/>
        <v>100</v>
      </c>
      <c r="L102" s="14">
        <f t="shared" si="8"/>
        <v>900</v>
      </c>
      <c r="M102" s="25">
        <f t="shared" si="9"/>
        <v>300</v>
      </c>
      <c r="N102" s="17">
        <f t="shared" si="10"/>
        <v>30</v>
      </c>
      <c r="O102" s="18">
        <f t="shared" si="11"/>
        <v>10</v>
      </c>
    </row>
    <row r="103" spans="10:15" x14ac:dyDescent="0.25">
      <c r="J103" s="19">
        <f t="shared" si="6"/>
        <v>-19.074055438359636</v>
      </c>
      <c r="K103">
        <f t="shared" si="7"/>
        <v>25</v>
      </c>
      <c r="L103" s="14">
        <f t="shared" si="8"/>
        <v>900</v>
      </c>
      <c r="M103" s="25">
        <f t="shared" si="9"/>
        <v>150</v>
      </c>
      <c r="N103" s="17">
        <f t="shared" si="10"/>
        <v>30</v>
      </c>
      <c r="O103" s="18">
        <f t="shared" si="11"/>
        <v>5</v>
      </c>
    </row>
    <row r="104" spans="10:15" x14ac:dyDescent="0.25">
      <c r="J104" s="19">
        <f t="shared" si="6"/>
        <v>-25.864926944480686</v>
      </c>
      <c r="K104">
        <f t="shared" si="7"/>
        <v>0</v>
      </c>
      <c r="L104" s="14">
        <f t="shared" si="8"/>
        <v>900</v>
      </c>
      <c r="M104" s="25">
        <f t="shared" si="9"/>
        <v>0</v>
      </c>
      <c r="N104" s="17">
        <f t="shared" si="10"/>
        <v>30</v>
      </c>
      <c r="O104" s="18">
        <f t="shared" si="11"/>
        <v>0</v>
      </c>
    </row>
    <row r="105" spans="10:15" x14ac:dyDescent="0.25">
      <c r="J105" s="19">
        <f t="shared" si="6"/>
        <v>-32.655798450601736</v>
      </c>
      <c r="K105">
        <f t="shared" si="7"/>
        <v>25</v>
      </c>
      <c r="L105" s="14">
        <f t="shared" si="8"/>
        <v>900</v>
      </c>
      <c r="M105" s="25">
        <f t="shared" si="9"/>
        <v>-150</v>
      </c>
      <c r="N105" s="17">
        <f t="shared" si="10"/>
        <v>30</v>
      </c>
      <c r="O105" s="18">
        <f t="shared" si="11"/>
        <v>-5</v>
      </c>
    </row>
    <row r="106" spans="10:15" x14ac:dyDescent="0.25">
      <c r="J106" s="19">
        <f t="shared" si="6"/>
        <v>-39.446669956722786</v>
      </c>
      <c r="K106">
        <f t="shared" si="7"/>
        <v>100</v>
      </c>
      <c r="L106" s="14">
        <f t="shared" si="8"/>
        <v>900</v>
      </c>
      <c r="M106" s="25">
        <f t="shared" si="9"/>
        <v>-300</v>
      </c>
      <c r="N106" s="17">
        <f t="shared" si="10"/>
        <v>30</v>
      </c>
      <c r="O106" s="18">
        <f t="shared" si="11"/>
        <v>-10</v>
      </c>
    </row>
    <row r="107" spans="10:15" x14ac:dyDescent="0.25">
      <c r="J107" s="19">
        <f t="shared" si="6"/>
        <v>-46.237541462843836</v>
      </c>
      <c r="K107">
        <f t="shared" si="7"/>
        <v>225</v>
      </c>
      <c r="L107" s="14">
        <f t="shared" si="8"/>
        <v>900</v>
      </c>
      <c r="M107" s="25">
        <f t="shared" si="9"/>
        <v>-450</v>
      </c>
      <c r="N107" s="17">
        <f t="shared" si="10"/>
        <v>30</v>
      </c>
      <c r="O107" s="18">
        <f t="shared" si="11"/>
        <v>-15</v>
      </c>
    </row>
    <row r="108" spans="10:15" x14ac:dyDescent="0.25">
      <c r="J108" s="19">
        <f t="shared" si="6"/>
        <v>-53.028412968964879</v>
      </c>
      <c r="K108">
        <f t="shared" si="7"/>
        <v>400</v>
      </c>
      <c r="L108" s="14">
        <f t="shared" si="8"/>
        <v>900</v>
      </c>
      <c r="M108" s="25">
        <f t="shared" si="9"/>
        <v>-600</v>
      </c>
      <c r="N108" s="17">
        <f t="shared" si="10"/>
        <v>30</v>
      </c>
      <c r="O108" s="18">
        <f t="shared" si="11"/>
        <v>-20</v>
      </c>
    </row>
    <row r="109" spans="10:15" x14ac:dyDescent="0.25">
      <c r="J109" s="19">
        <f t="shared" si="6"/>
        <v>-59.819284475085929</v>
      </c>
      <c r="K109">
        <f t="shared" si="7"/>
        <v>625</v>
      </c>
      <c r="L109" s="14">
        <f t="shared" si="8"/>
        <v>900</v>
      </c>
      <c r="M109" s="25">
        <f t="shared" si="9"/>
        <v>-750</v>
      </c>
      <c r="N109" s="17">
        <f t="shared" si="10"/>
        <v>30</v>
      </c>
      <c r="O109" s="18">
        <f t="shared" si="11"/>
        <v>-25</v>
      </c>
    </row>
    <row r="110" spans="10:15" x14ac:dyDescent="0.25">
      <c r="J110" s="19">
        <f t="shared" si="6"/>
        <v>-66.610155981206972</v>
      </c>
      <c r="K110">
        <f t="shared" si="7"/>
        <v>900</v>
      </c>
      <c r="L110" s="14">
        <f t="shared" si="8"/>
        <v>900</v>
      </c>
      <c r="M110" s="25">
        <f t="shared" si="9"/>
        <v>-900</v>
      </c>
      <c r="N110" s="17">
        <f t="shared" si="10"/>
        <v>30</v>
      </c>
      <c r="O110" s="18">
        <f t="shared" si="11"/>
        <v>-30</v>
      </c>
    </row>
    <row r="111" spans="10:15" x14ac:dyDescent="0.25">
      <c r="J111" s="19">
        <f t="shared" si="6"/>
        <v>-73.401027487328022</v>
      </c>
      <c r="K111">
        <f t="shared" si="7"/>
        <v>1225</v>
      </c>
      <c r="L111" s="14">
        <f t="shared" si="8"/>
        <v>900</v>
      </c>
      <c r="M111" s="25">
        <f t="shared" si="9"/>
        <v>-1050</v>
      </c>
      <c r="N111" s="17">
        <f t="shared" si="10"/>
        <v>30</v>
      </c>
      <c r="O111" s="18">
        <f t="shared" si="11"/>
        <v>-35</v>
      </c>
    </row>
    <row r="112" spans="10:15" x14ac:dyDescent="0.25">
      <c r="J112" s="19">
        <f t="shared" si="6"/>
        <v>-80.191898993449072</v>
      </c>
      <c r="K112">
        <f t="shared" si="7"/>
        <v>1600</v>
      </c>
      <c r="L112" s="14">
        <f t="shared" si="8"/>
        <v>900</v>
      </c>
      <c r="M112" s="25">
        <f t="shared" si="9"/>
        <v>-1200</v>
      </c>
      <c r="N112" s="17">
        <f t="shared" si="10"/>
        <v>30</v>
      </c>
      <c r="O112" s="18">
        <f t="shared" si="11"/>
        <v>-40</v>
      </c>
    </row>
    <row r="113" spans="10:15" x14ac:dyDescent="0.25">
      <c r="J113" s="19">
        <f t="shared" si="6"/>
        <v>-86.982770499570123</v>
      </c>
      <c r="K113">
        <f t="shared" si="7"/>
        <v>2025</v>
      </c>
      <c r="L113" s="14">
        <f t="shared" si="8"/>
        <v>900</v>
      </c>
      <c r="M113" s="25">
        <f t="shared" si="9"/>
        <v>-1350</v>
      </c>
      <c r="N113" s="17">
        <f t="shared" si="10"/>
        <v>30</v>
      </c>
      <c r="O113" s="18">
        <f t="shared" si="11"/>
        <v>-45</v>
      </c>
    </row>
    <row r="114" spans="10:15" x14ac:dyDescent="0.25">
      <c r="J114" s="19">
        <f t="shared" si="6"/>
        <v>27.659535174496114</v>
      </c>
      <c r="K114">
        <f t="shared" si="7"/>
        <v>1600</v>
      </c>
      <c r="L114" s="14">
        <f t="shared" si="8"/>
        <v>1225</v>
      </c>
      <c r="M114" s="25">
        <f t="shared" si="9"/>
        <v>1400</v>
      </c>
      <c r="N114" s="17">
        <f t="shared" si="10"/>
        <v>35</v>
      </c>
      <c r="O114" s="18">
        <f t="shared" si="11"/>
        <v>40</v>
      </c>
    </row>
    <row r="115" spans="10:15" x14ac:dyDescent="0.25">
      <c r="J115" s="19">
        <f t="shared" si="6"/>
        <v>20.776686994093183</v>
      </c>
      <c r="K115">
        <f t="shared" si="7"/>
        <v>1225</v>
      </c>
      <c r="L115" s="14">
        <f t="shared" si="8"/>
        <v>1225</v>
      </c>
      <c r="M115" s="25">
        <f t="shared" si="9"/>
        <v>1225</v>
      </c>
      <c r="N115" s="17">
        <f t="shared" si="10"/>
        <v>35</v>
      </c>
      <c r="O115" s="18">
        <f t="shared" si="11"/>
        <v>35</v>
      </c>
    </row>
    <row r="116" spans="10:15" x14ac:dyDescent="0.25">
      <c r="J116" s="19">
        <f t="shared" si="6"/>
        <v>13.893838813690255</v>
      </c>
      <c r="K116">
        <f t="shared" si="7"/>
        <v>900</v>
      </c>
      <c r="L116" s="14">
        <f t="shared" si="8"/>
        <v>1225</v>
      </c>
      <c r="M116" s="25">
        <f t="shared" si="9"/>
        <v>1050</v>
      </c>
      <c r="N116" s="17">
        <f t="shared" si="10"/>
        <v>35</v>
      </c>
      <c r="O116" s="18">
        <f t="shared" si="11"/>
        <v>30</v>
      </c>
    </row>
    <row r="117" spans="10:15" x14ac:dyDescent="0.25">
      <c r="J117" s="19">
        <f t="shared" si="6"/>
        <v>7.010990633287328</v>
      </c>
      <c r="K117">
        <f t="shared" si="7"/>
        <v>625</v>
      </c>
      <c r="L117" s="14">
        <f t="shared" si="8"/>
        <v>1225</v>
      </c>
      <c r="M117" s="25">
        <f t="shared" si="9"/>
        <v>875</v>
      </c>
      <c r="N117" s="17">
        <f t="shared" si="10"/>
        <v>35</v>
      </c>
      <c r="O117" s="18">
        <f t="shared" si="11"/>
        <v>25</v>
      </c>
    </row>
    <row r="118" spans="10:15" x14ac:dyDescent="0.25">
      <c r="J118" s="19">
        <f t="shared" si="6"/>
        <v>0.12814245288440063</v>
      </c>
      <c r="K118">
        <f t="shared" si="7"/>
        <v>400</v>
      </c>
      <c r="L118" s="14">
        <f t="shared" si="8"/>
        <v>1225</v>
      </c>
      <c r="M118" s="25">
        <f t="shared" si="9"/>
        <v>700</v>
      </c>
      <c r="N118" s="17">
        <f t="shared" si="10"/>
        <v>35</v>
      </c>
      <c r="O118" s="18">
        <f t="shared" si="11"/>
        <v>20</v>
      </c>
    </row>
    <row r="119" spans="10:15" x14ac:dyDescent="0.25">
      <c r="J119" s="19">
        <f t="shared" si="6"/>
        <v>-6.7547057275185285</v>
      </c>
      <c r="K119">
        <f t="shared" si="7"/>
        <v>225</v>
      </c>
      <c r="L119" s="14">
        <f t="shared" si="8"/>
        <v>1225</v>
      </c>
      <c r="M119" s="25">
        <f t="shared" si="9"/>
        <v>525</v>
      </c>
      <c r="N119" s="17">
        <f t="shared" si="10"/>
        <v>35</v>
      </c>
      <c r="O119" s="18">
        <f t="shared" si="11"/>
        <v>15</v>
      </c>
    </row>
    <row r="120" spans="10:15" x14ac:dyDescent="0.25">
      <c r="J120" s="19">
        <f t="shared" si="6"/>
        <v>-13.637553907921449</v>
      </c>
      <c r="K120">
        <f t="shared" si="7"/>
        <v>100</v>
      </c>
      <c r="L120" s="14">
        <f t="shared" si="8"/>
        <v>1225</v>
      </c>
      <c r="M120" s="25">
        <f t="shared" si="9"/>
        <v>350</v>
      </c>
      <c r="N120" s="17">
        <f t="shared" si="10"/>
        <v>35</v>
      </c>
      <c r="O120" s="18">
        <f t="shared" si="11"/>
        <v>10</v>
      </c>
    </row>
    <row r="121" spans="10:15" x14ac:dyDescent="0.25">
      <c r="J121" s="19">
        <f t="shared" si="6"/>
        <v>-20.520402088324378</v>
      </c>
      <c r="K121">
        <f t="shared" si="7"/>
        <v>25</v>
      </c>
      <c r="L121" s="14">
        <f t="shared" si="8"/>
        <v>1225</v>
      </c>
      <c r="M121" s="25">
        <f t="shared" si="9"/>
        <v>175</v>
      </c>
      <c r="N121" s="17">
        <f t="shared" si="10"/>
        <v>35</v>
      </c>
      <c r="O121" s="18">
        <f t="shared" si="11"/>
        <v>5</v>
      </c>
    </row>
    <row r="122" spans="10:15" x14ac:dyDescent="0.25">
      <c r="J122" s="19">
        <f t="shared" si="6"/>
        <v>-27.403250268727305</v>
      </c>
      <c r="K122">
        <f t="shared" si="7"/>
        <v>0</v>
      </c>
      <c r="L122" s="14">
        <f t="shared" si="8"/>
        <v>1225</v>
      </c>
      <c r="M122" s="25">
        <f t="shared" si="9"/>
        <v>0</v>
      </c>
      <c r="N122" s="17">
        <f t="shared" si="10"/>
        <v>35</v>
      </c>
      <c r="O122" s="18">
        <f t="shared" si="11"/>
        <v>0</v>
      </c>
    </row>
    <row r="123" spans="10:15" x14ac:dyDescent="0.25">
      <c r="J123" s="19">
        <f t="shared" si="6"/>
        <v>-34.286098449130236</v>
      </c>
      <c r="K123">
        <f t="shared" si="7"/>
        <v>25</v>
      </c>
      <c r="L123" s="14">
        <f t="shared" si="8"/>
        <v>1225</v>
      </c>
      <c r="M123" s="25">
        <f t="shared" si="9"/>
        <v>-175</v>
      </c>
      <c r="N123" s="17">
        <f t="shared" si="10"/>
        <v>35</v>
      </c>
      <c r="O123" s="18">
        <f t="shared" si="11"/>
        <v>-5</v>
      </c>
    </row>
    <row r="124" spans="10:15" x14ac:dyDescent="0.25">
      <c r="J124" s="19">
        <f t="shared" si="6"/>
        <v>-41.16894662953316</v>
      </c>
      <c r="K124">
        <f t="shared" si="7"/>
        <v>100</v>
      </c>
      <c r="L124" s="14">
        <f t="shared" si="8"/>
        <v>1225</v>
      </c>
      <c r="M124" s="25">
        <f t="shared" si="9"/>
        <v>-350</v>
      </c>
      <c r="N124" s="17">
        <f t="shared" si="10"/>
        <v>35</v>
      </c>
      <c r="O124" s="18">
        <f t="shared" si="11"/>
        <v>-10</v>
      </c>
    </row>
    <row r="125" spans="10:15" x14ac:dyDescent="0.25">
      <c r="J125" s="19">
        <f t="shared" si="6"/>
        <v>-48.051794809936091</v>
      </c>
      <c r="K125">
        <f t="shared" si="7"/>
        <v>225</v>
      </c>
      <c r="L125" s="14">
        <f t="shared" si="8"/>
        <v>1225</v>
      </c>
      <c r="M125" s="25">
        <f t="shared" si="9"/>
        <v>-525</v>
      </c>
      <c r="N125" s="17">
        <f t="shared" si="10"/>
        <v>35</v>
      </c>
      <c r="O125" s="18">
        <f t="shared" si="11"/>
        <v>-15</v>
      </c>
    </row>
    <row r="126" spans="10:15" x14ac:dyDescent="0.25">
      <c r="J126" s="19">
        <f t="shared" si="6"/>
        <v>-54.934642990339015</v>
      </c>
      <c r="K126">
        <f t="shared" si="7"/>
        <v>400</v>
      </c>
      <c r="L126" s="14">
        <f t="shared" si="8"/>
        <v>1225</v>
      </c>
      <c r="M126" s="25">
        <f t="shared" si="9"/>
        <v>-700</v>
      </c>
      <c r="N126" s="17">
        <f t="shared" si="10"/>
        <v>35</v>
      </c>
      <c r="O126" s="18">
        <f t="shared" si="11"/>
        <v>-20</v>
      </c>
    </row>
    <row r="127" spans="10:15" x14ac:dyDescent="0.25">
      <c r="J127" s="19">
        <f t="shared" si="6"/>
        <v>-61.817491170741938</v>
      </c>
      <c r="K127">
        <f t="shared" si="7"/>
        <v>625</v>
      </c>
      <c r="L127" s="14">
        <f t="shared" si="8"/>
        <v>1225</v>
      </c>
      <c r="M127" s="25">
        <f t="shared" si="9"/>
        <v>-875</v>
      </c>
      <c r="N127" s="17">
        <f t="shared" si="10"/>
        <v>35</v>
      </c>
      <c r="O127" s="18">
        <f t="shared" si="11"/>
        <v>-25</v>
      </c>
    </row>
    <row r="128" spans="10:15" x14ac:dyDescent="0.25">
      <c r="J128" s="19">
        <f t="shared" si="6"/>
        <v>-68.700339351144862</v>
      </c>
      <c r="K128">
        <f t="shared" si="7"/>
        <v>900</v>
      </c>
      <c r="L128" s="14">
        <f t="shared" si="8"/>
        <v>1225</v>
      </c>
      <c r="M128" s="25">
        <f t="shared" si="9"/>
        <v>-1050</v>
      </c>
      <c r="N128" s="17">
        <f t="shared" si="10"/>
        <v>35</v>
      </c>
      <c r="O128" s="18">
        <f t="shared" si="11"/>
        <v>-30</v>
      </c>
    </row>
    <row r="129" spans="10:15" x14ac:dyDescent="0.25">
      <c r="J129" s="19">
        <f t="shared" si="6"/>
        <v>-75.583187531547793</v>
      </c>
      <c r="K129">
        <f t="shared" si="7"/>
        <v>1225</v>
      </c>
      <c r="L129" s="14">
        <f t="shared" si="8"/>
        <v>1225</v>
      </c>
      <c r="M129" s="25">
        <f t="shared" si="9"/>
        <v>-1225</v>
      </c>
      <c r="N129" s="17">
        <f t="shared" si="10"/>
        <v>35</v>
      </c>
      <c r="O129" s="18">
        <f t="shared" si="11"/>
        <v>-35</v>
      </c>
    </row>
    <row r="130" spans="10:15" x14ac:dyDescent="0.25">
      <c r="J130" s="19">
        <f t="shared" si="6"/>
        <v>-82.466035711950724</v>
      </c>
      <c r="K130">
        <f t="shared" si="7"/>
        <v>1600</v>
      </c>
      <c r="L130" s="14">
        <f t="shared" si="8"/>
        <v>1225</v>
      </c>
      <c r="M130" s="25">
        <f t="shared" si="9"/>
        <v>-1400</v>
      </c>
      <c r="N130" s="17">
        <f t="shared" si="10"/>
        <v>35</v>
      </c>
      <c r="O130" s="18">
        <f t="shared" si="11"/>
        <v>-40</v>
      </c>
    </row>
    <row r="131" spans="10:15" x14ac:dyDescent="0.25">
      <c r="J131" s="19">
        <f t="shared" si="6"/>
        <v>-89.348883892353641</v>
      </c>
      <c r="K131">
        <f t="shared" si="7"/>
        <v>2025</v>
      </c>
      <c r="L131" s="14">
        <f t="shared" si="8"/>
        <v>1225</v>
      </c>
      <c r="M131" s="25">
        <f t="shared" si="9"/>
        <v>-1575</v>
      </c>
      <c r="N131" s="17">
        <f t="shared" si="10"/>
        <v>35</v>
      </c>
      <c r="O131" s="18">
        <f t="shared" si="11"/>
        <v>-45</v>
      </c>
    </row>
    <row r="132" spans="10:15" x14ac:dyDescent="0.25">
      <c r="J132" s="19">
        <f t="shared" si="6"/>
        <v>26.94818949187664</v>
      </c>
      <c r="K132">
        <f t="shared" si="7"/>
        <v>1600</v>
      </c>
      <c r="L132" s="14">
        <f t="shared" si="8"/>
        <v>1600</v>
      </c>
      <c r="M132" s="25">
        <f t="shared" si="9"/>
        <v>1600</v>
      </c>
      <c r="N132" s="17">
        <f t="shared" si="10"/>
        <v>40</v>
      </c>
      <c r="O132" s="18">
        <f t="shared" si="11"/>
        <v>40</v>
      </c>
    </row>
    <row r="133" spans="10:15" x14ac:dyDescent="0.25">
      <c r="J133" s="19">
        <f t="shared" si="6"/>
        <v>19.983813086454987</v>
      </c>
      <c r="K133">
        <f t="shared" si="7"/>
        <v>1225</v>
      </c>
      <c r="L133" s="14">
        <f t="shared" si="8"/>
        <v>1600</v>
      </c>
      <c r="M133" s="25">
        <f t="shared" si="9"/>
        <v>1400</v>
      </c>
      <c r="N133" s="17">
        <f t="shared" si="10"/>
        <v>40</v>
      </c>
      <c r="O133" s="18">
        <f t="shared" si="11"/>
        <v>35</v>
      </c>
    </row>
    <row r="134" spans="10:15" x14ac:dyDescent="0.25">
      <c r="J134" s="19">
        <f t="shared" ref="J134:J197" si="12">35.74+0.6215*O134-35.75*N134^0.16+0.4275*O134*N134^0.16</f>
        <v>13.019436681033337</v>
      </c>
      <c r="K134">
        <f t="shared" si="7"/>
        <v>900</v>
      </c>
      <c r="L134" s="14">
        <f t="shared" si="8"/>
        <v>1600</v>
      </c>
      <c r="M134" s="25">
        <f t="shared" si="9"/>
        <v>1200</v>
      </c>
      <c r="N134" s="17">
        <f t="shared" si="10"/>
        <v>40</v>
      </c>
      <c r="O134" s="18">
        <f t="shared" si="11"/>
        <v>30</v>
      </c>
    </row>
    <row r="135" spans="10:15" x14ac:dyDescent="0.25">
      <c r="J135" s="19">
        <f t="shared" si="12"/>
        <v>6.0550602756116909</v>
      </c>
      <c r="K135">
        <f t="shared" ref="K135:K198" si="13">O135^2</f>
        <v>625</v>
      </c>
      <c r="L135" s="14">
        <f t="shared" ref="L135:L198" si="14">N135^2</f>
        <v>1600</v>
      </c>
      <c r="M135" s="25">
        <f t="shared" ref="M135:M198" si="15">N135*O135</f>
        <v>1000</v>
      </c>
      <c r="N135" s="17">
        <f t="shared" si="10"/>
        <v>40</v>
      </c>
      <c r="O135" s="18">
        <f t="shared" si="11"/>
        <v>25</v>
      </c>
    </row>
    <row r="136" spans="10:15" x14ac:dyDescent="0.25">
      <c r="J136" s="19">
        <f t="shared" si="12"/>
        <v>-0.90931612980995524</v>
      </c>
      <c r="K136">
        <f t="shared" si="13"/>
        <v>400</v>
      </c>
      <c r="L136" s="14">
        <f t="shared" si="14"/>
        <v>1600</v>
      </c>
      <c r="M136" s="25">
        <f t="shared" si="15"/>
        <v>800</v>
      </c>
      <c r="N136" s="17">
        <f t="shared" si="10"/>
        <v>40</v>
      </c>
      <c r="O136" s="18">
        <f t="shared" si="11"/>
        <v>20</v>
      </c>
    </row>
    <row r="137" spans="10:15" x14ac:dyDescent="0.25">
      <c r="J137" s="19">
        <f t="shared" si="12"/>
        <v>-7.8736925352316067</v>
      </c>
      <c r="K137">
        <f t="shared" si="13"/>
        <v>225</v>
      </c>
      <c r="L137" s="14">
        <f t="shared" si="14"/>
        <v>1600</v>
      </c>
      <c r="M137" s="25">
        <f t="shared" si="15"/>
        <v>600</v>
      </c>
      <c r="N137" s="17">
        <f t="shared" si="10"/>
        <v>40</v>
      </c>
      <c r="O137" s="18">
        <f t="shared" si="11"/>
        <v>15</v>
      </c>
    </row>
    <row r="138" spans="10:15" x14ac:dyDescent="0.25">
      <c r="J138" s="19">
        <f t="shared" si="12"/>
        <v>-14.838068940653246</v>
      </c>
      <c r="K138">
        <f t="shared" si="13"/>
        <v>100</v>
      </c>
      <c r="L138" s="14">
        <f t="shared" si="14"/>
        <v>1600</v>
      </c>
      <c r="M138" s="25">
        <f t="shared" si="15"/>
        <v>400</v>
      </c>
      <c r="N138" s="17">
        <f t="shared" si="10"/>
        <v>40</v>
      </c>
      <c r="O138" s="18">
        <f t="shared" si="11"/>
        <v>10</v>
      </c>
    </row>
    <row r="139" spans="10:15" x14ac:dyDescent="0.25">
      <c r="J139" s="19">
        <f t="shared" si="12"/>
        <v>-21.802445346074894</v>
      </c>
      <c r="K139">
        <f t="shared" si="13"/>
        <v>25</v>
      </c>
      <c r="L139" s="14">
        <f t="shared" si="14"/>
        <v>1600</v>
      </c>
      <c r="M139" s="25">
        <f t="shared" si="15"/>
        <v>200</v>
      </c>
      <c r="N139" s="17">
        <f t="shared" si="10"/>
        <v>40</v>
      </c>
      <c r="O139" s="18">
        <f t="shared" si="11"/>
        <v>5</v>
      </c>
    </row>
    <row r="140" spans="10:15" x14ac:dyDescent="0.25">
      <c r="J140" s="19">
        <f t="shared" si="12"/>
        <v>-28.766821751496543</v>
      </c>
      <c r="K140">
        <f t="shared" si="13"/>
        <v>0</v>
      </c>
      <c r="L140" s="14">
        <f t="shared" si="14"/>
        <v>1600</v>
      </c>
      <c r="M140" s="25">
        <f t="shared" si="15"/>
        <v>0</v>
      </c>
      <c r="N140" s="17">
        <f t="shared" si="10"/>
        <v>40</v>
      </c>
      <c r="O140" s="18">
        <f t="shared" si="11"/>
        <v>0</v>
      </c>
    </row>
    <row r="141" spans="10:15" x14ac:dyDescent="0.25">
      <c r="J141" s="19">
        <f t="shared" si="12"/>
        <v>-35.73119815691819</v>
      </c>
      <c r="K141">
        <f t="shared" si="13"/>
        <v>25</v>
      </c>
      <c r="L141" s="14">
        <f t="shared" si="14"/>
        <v>1600</v>
      </c>
      <c r="M141" s="25">
        <f t="shared" si="15"/>
        <v>-200</v>
      </c>
      <c r="N141" s="17">
        <f t="shared" si="10"/>
        <v>40</v>
      </c>
      <c r="O141" s="18">
        <f t="shared" si="11"/>
        <v>-5</v>
      </c>
    </row>
    <row r="142" spans="10:15" x14ac:dyDescent="0.25">
      <c r="J142" s="19">
        <f t="shared" si="12"/>
        <v>-42.695574562339836</v>
      </c>
      <c r="K142">
        <f t="shared" si="13"/>
        <v>100</v>
      </c>
      <c r="L142" s="14">
        <f t="shared" si="14"/>
        <v>1600</v>
      </c>
      <c r="M142" s="25">
        <f t="shared" si="15"/>
        <v>-400</v>
      </c>
      <c r="N142" s="17">
        <f t="shared" si="10"/>
        <v>40</v>
      </c>
      <c r="O142" s="18">
        <f t="shared" si="11"/>
        <v>-10</v>
      </c>
    </row>
    <row r="143" spans="10:15" x14ac:dyDescent="0.25">
      <c r="J143" s="19">
        <f t="shared" si="12"/>
        <v>-49.659950967761482</v>
      </c>
      <c r="K143">
        <f t="shared" si="13"/>
        <v>225</v>
      </c>
      <c r="L143" s="14">
        <f t="shared" si="14"/>
        <v>1600</v>
      </c>
      <c r="M143" s="25">
        <f t="shared" si="15"/>
        <v>-600</v>
      </c>
      <c r="N143" s="17">
        <f t="shared" si="10"/>
        <v>40</v>
      </c>
      <c r="O143" s="18">
        <f t="shared" si="11"/>
        <v>-15</v>
      </c>
    </row>
    <row r="144" spans="10:15" x14ac:dyDescent="0.25">
      <c r="J144" s="19">
        <f t="shared" si="12"/>
        <v>-56.624327373183135</v>
      </c>
      <c r="K144">
        <f t="shared" si="13"/>
        <v>400</v>
      </c>
      <c r="L144" s="14">
        <f t="shared" si="14"/>
        <v>1600</v>
      </c>
      <c r="M144" s="25">
        <f t="shared" si="15"/>
        <v>-800</v>
      </c>
      <c r="N144" s="17">
        <f t="shared" si="10"/>
        <v>40</v>
      </c>
      <c r="O144" s="18">
        <f t="shared" si="11"/>
        <v>-20</v>
      </c>
    </row>
    <row r="145" spans="10:15" x14ac:dyDescent="0.25">
      <c r="J145" s="19">
        <f t="shared" si="12"/>
        <v>-63.588703778604781</v>
      </c>
      <c r="K145">
        <f t="shared" si="13"/>
        <v>625</v>
      </c>
      <c r="L145" s="14">
        <f t="shared" si="14"/>
        <v>1600</v>
      </c>
      <c r="M145" s="25">
        <f t="shared" si="15"/>
        <v>-1000</v>
      </c>
      <c r="N145" s="17">
        <f t="shared" si="10"/>
        <v>40</v>
      </c>
      <c r="O145" s="18">
        <f t="shared" si="11"/>
        <v>-25</v>
      </c>
    </row>
    <row r="146" spans="10:15" x14ac:dyDescent="0.25">
      <c r="J146" s="19">
        <f t="shared" si="12"/>
        <v>-70.553080184026427</v>
      </c>
      <c r="K146">
        <f t="shared" si="13"/>
        <v>900</v>
      </c>
      <c r="L146" s="14">
        <f t="shared" si="14"/>
        <v>1600</v>
      </c>
      <c r="M146" s="25">
        <f t="shared" si="15"/>
        <v>-1200</v>
      </c>
      <c r="N146" s="17">
        <f t="shared" si="10"/>
        <v>40</v>
      </c>
      <c r="O146" s="18">
        <f t="shared" si="11"/>
        <v>-30</v>
      </c>
    </row>
    <row r="147" spans="10:15" x14ac:dyDescent="0.25">
      <c r="J147" s="19">
        <f t="shared" si="12"/>
        <v>-77.517456589448074</v>
      </c>
      <c r="K147">
        <f t="shared" si="13"/>
        <v>1225</v>
      </c>
      <c r="L147" s="14">
        <f t="shared" si="14"/>
        <v>1600</v>
      </c>
      <c r="M147" s="25">
        <f t="shared" si="15"/>
        <v>-1400</v>
      </c>
      <c r="N147" s="17">
        <f t="shared" si="10"/>
        <v>40</v>
      </c>
      <c r="O147" s="18">
        <f t="shared" si="11"/>
        <v>-35</v>
      </c>
    </row>
    <row r="148" spans="10:15" x14ac:dyDescent="0.25">
      <c r="J148" s="19">
        <f t="shared" si="12"/>
        <v>-84.481832994869734</v>
      </c>
      <c r="K148">
        <f t="shared" si="13"/>
        <v>1600</v>
      </c>
      <c r="L148" s="14">
        <f t="shared" si="14"/>
        <v>1600</v>
      </c>
      <c r="M148" s="25">
        <f t="shared" si="15"/>
        <v>-1600</v>
      </c>
      <c r="N148" s="17">
        <f t="shared" si="10"/>
        <v>40</v>
      </c>
      <c r="O148" s="18">
        <f t="shared" si="11"/>
        <v>-40</v>
      </c>
    </row>
    <row r="149" spans="10:15" x14ac:dyDescent="0.25">
      <c r="J149" s="19">
        <f t="shared" si="12"/>
        <v>-91.446209400291366</v>
      </c>
      <c r="K149">
        <f t="shared" si="13"/>
        <v>2025</v>
      </c>
      <c r="L149" s="14">
        <f t="shared" si="14"/>
        <v>1600</v>
      </c>
      <c r="M149" s="25">
        <f t="shared" si="15"/>
        <v>-1800</v>
      </c>
      <c r="N149" s="17">
        <f t="shared" si="10"/>
        <v>40</v>
      </c>
      <c r="O149" s="18">
        <f t="shared" si="11"/>
        <v>-45</v>
      </c>
    </row>
    <row r="150" spans="10:15" x14ac:dyDescent="0.25">
      <c r="J150" s="19">
        <f t="shared" si="12"/>
        <v>26.307998160694833</v>
      </c>
      <c r="K150">
        <f t="shared" si="13"/>
        <v>1600</v>
      </c>
      <c r="L150" s="14">
        <f t="shared" si="14"/>
        <v>2025</v>
      </c>
      <c r="M150" s="25">
        <f t="shared" si="15"/>
        <v>1800</v>
      </c>
      <c r="N150" s="17">
        <f t="shared" si="10"/>
        <v>45</v>
      </c>
      <c r="O150" s="18">
        <f t="shared" si="11"/>
        <v>40</v>
      </c>
    </row>
    <row r="151" spans="10:15" x14ac:dyDescent="0.25">
      <c r="J151" s="19">
        <f t="shared" si="12"/>
        <v>19.270248620131031</v>
      </c>
      <c r="K151">
        <f t="shared" si="13"/>
        <v>1225</v>
      </c>
      <c r="L151" s="14">
        <f t="shared" si="14"/>
        <v>2025</v>
      </c>
      <c r="M151" s="25">
        <f t="shared" si="15"/>
        <v>1575</v>
      </c>
      <c r="N151" s="17">
        <f t="shared" si="10"/>
        <v>45</v>
      </c>
      <c r="O151" s="18">
        <f t="shared" si="11"/>
        <v>35</v>
      </c>
    </row>
    <row r="152" spans="10:15" x14ac:dyDescent="0.25">
      <c r="J152" s="19">
        <f t="shared" si="12"/>
        <v>12.23249907956723</v>
      </c>
      <c r="K152">
        <f t="shared" si="13"/>
        <v>900</v>
      </c>
      <c r="L152" s="14">
        <f t="shared" si="14"/>
        <v>2025</v>
      </c>
      <c r="M152" s="25">
        <f t="shared" si="15"/>
        <v>1350</v>
      </c>
      <c r="N152" s="17">
        <f t="shared" si="10"/>
        <v>45</v>
      </c>
      <c r="O152" s="18">
        <f t="shared" si="11"/>
        <v>30</v>
      </c>
    </row>
    <row r="153" spans="10:15" x14ac:dyDescent="0.25">
      <c r="J153" s="19">
        <f t="shared" si="12"/>
        <v>5.1947495390034319</v>
      </c>
      <c r="K153">
        <f t="shared" si="13"/>
        <v>625</v>
      </c>
      <c r="L153" s="14">
        <f t="shared" si="14"/>
        <v>2025</v>
      </c>
      <c r="M153" s="25">
        <f t="shared" si="15"/>
        <v>1125</v>
      </c>
      <c r="N153" s="17">
        <f t="shared" ref="N153:N216" si="16">N135+5</f>
        <v>45</v>
      </c>
      <c r="O153" s="18">
        <f t="shared" ref="O153:O216" si="17">O135</f>
        <v>25</v>
      </c>
    </row>
    <row r="154" spans="10:15" x14ac:dyDescent="0.25">
      <c r="J154" s="19">
        <f t="shared" si="12"/>
        <v>-1.8430000015603643</v>
      </c>
      <c r="K154">
        <f t="shared" si="13"/>
        <v>400</v>
      </c>
      <c r="L154" s="14">
        <f t="shared" si="14"/>
        <v>2025</v>
      </c>
      <c r="M154" s="25">
        <f t="shared" si="15"/>
        <v>900</v>
      </c>
      <c r="N154" s="17">
        <f t="shared" si="16"/>
        <v>45</v>
      </c>
      <c r="O154" s="18">
        <f t="shared" si="17"/>
        <v>20</v>
      </c>
    </row>
    <row r="155" spans="10:15" x14ac:dyDescent="0.25">
      <c r="J155" s="19">
        <f t="shared" si="12"/>
        <v>-8.8807495421241658</v>
      </c>
      <c r="K155">
        <f t="shared" si="13"/>
        <v>225</v>
      </c>
      <c r="L155" s="14">
        <f t="shared" si="14"/>
        <v>2025</v>
      </c>
      <c r="M155" s="25">
        <f t="shared" si="15"/>
        <v>675</v>
      </c>
      <c r="N155" s="17">
        <f t="shared" si="16"/>
        <v>45</v>
      </c>
      <c r="O155" s="18">
        <f t="shared" si="17"/>
        <v>15</v>
      </c>
    </row>
    <row r="156" spans="10:15" x14ac:dyDescent="0.25">
      <c r="J156" s="19">
        <f t="shared" si="12"/>
        <v>-15.918499082687955</v>
      </c>
      <c r="K156">
        <f t="shared" si="13"/>
        <v>100</v>
      </c>
      <c r="L156" s="14">
        <f t="shared" si="14"/>
        <v>2025</v>
      </c>
      <c r="M156" s="25">
        <f t="shared" si="15"/>
        <v>450</v>
      </c>
      <c r="N156" s="17">
        <f t="shared" si="16"/>
        <v>45</v>
      </c>
      <c r="O156" s="18">
        <f t="shared" si="17"/>
        <v>10</v>
      </c>
    </row>
    <row r="157" spans="10:15" x14ac:dyDescent="0.25">
      <c r="J157" s="19">
        <f t="shared" si="12"/>
        <v>-22.956248623251756</v>
      </c>
      <c r="K157">
        <f t="shared" si="13"/>
        <v>25</v>
      </c>
      <c r="L157" s="14">
        <f t="shared" si="14"/>
        <v>2025</v>
      </c>
      <c r="M157" s="25">
        <f t="shared" si="15"/>
        <v>225</v>
      </c>
      <c r="N157" s="17">
        <f t="shared" si="16"/>
        <v>45</v>
      </c>
      <c r="O157" s="18">
        <f t="shared" si="17"/>
        <v>5</v>
      </c>
    </row>
    <row r="158" spans="10:15" x14ac:dyDescent="0.25">
      <c r="J158" s="19">
        <f t="shared" si="12"/>
        <v>-29.993998163815554</v>
      </c>
      <c r="K158">
        <f t="shared" si="13"/>
        <v>0</v>
      </c>
      <c r="L158" s="14">
        <f t="shared" si="14"/>
        <v>2025</v>
      </c>
      <c r="M158" s="25">
        <f t="shared" si="15"/>
        <v>0</v>
      </c>
      <c r="N158" s="17">
        <f t="shared" si="16"/>
        <v>45</v>
      </c>
      <c r="O158" s="18">
        <f t="shared" si="17"/>
        <v>0</v>
      </c>
    </row>
    <row r="159" spans="10:15" x14ac:dyDescent="0.25">
      <c r="J159" s="19">
        <f t="shared" si="12"/>
        <v>-37.031747704379356</v>
      </c>
      <c r="K159">
        <f t="shared" si="13"/>
        <v>25</v>
      </c>
      <c r="L159" s="14">
        <f t="shared" si="14"/>
        <v>2025</v>
      </c>
      <c r="M159" s="25">
        <f t="shared" si="15"/>
        <v>-225</v>
      </c>
      <c r="N159" s="17">
        <f t="shared" si="16"/>
        <v>45</v>
      </c>
      <c r="O159" s="18">
        <f t="shared" si="17"/>
        <v>-5</v>
      </c>
    </row>
    <row r="160" spans="10:15" x14ac:dyDescent="0.25">
      <c r="J160" s="19">
        <f t="shared" si="12"/>
        <v>-44.069497244943143</v>
      </c>
      <c r="K160">
        <f t="shared" si="13"/>
        <v>100</v>
      </c>
      <c r="L160" s="14">
        <f t="shared" si="14"/>
        <v>2025</v>
      </c>
      <c r="M160" s="25">
        <f t="shared" si="15"/>
        <v>-450</v>
      </c>
      <c r="N160" s="17">
        <f t="shared" si="16"/>
        <v>45</v>
      </c>
      <c r="O160" s="18">
        <f t="shared" si="17"/>
        <v>-10</v>
      </c>
    </row>
    <row r="161" spans="10:15" x14ac:dyDescent="0.25">
      <c r="J161" s="19">
        <f t="shared" si="12"/>
        <v>-51.107246785506945</v>
      </c>
      <c r="K161">
        <f t="shared" si="13"/>
        <v>225</v>
      </c>
      <c r="L161" s="14">
        <f t="shared" si="14"/>
        <v>2025</v>
      </c>
      <c r="M161" s="25">
        <f t="shared" si="15"/>
        <v>-675</v>
      </c>
      <c r="N161" s="17">
        <f t="shared" si="16"/>
        <v>45</v>
      </c>
      <c r="O161" s="18">
        <f t="shared" si="17"/>
        <v>-15</v>
      </c>
    </row>
    <row r="162" spans="10:15" x14ac:dyDescent="0.25">
      <c r="J162" s="19">
        <f t="shared" si="12"/>
        <v>-58.144996326070746</v>
      </c>
      <c r="K162">
        <f t="shared" si="13"/>
        <v>400</v>
      </c>
      <c r="L162" s="14">
        <f t="shared" si="14"/>
        <v>2025</v>
      </c>
      <c r="M162" s="25">
        <f t="shared" si="15"/>
        <v>-900</v>
      </c>
      <c r="N162" s="17">
        <f t="shared" si="16"/>
        <v>45</v>
      </c>
      <c r="O162" s="18">
        <f t="shared" si="17"/>
        <v>-20</v>
      </c>
    </row>
    <row r="163" spans="10:15" x14ac:dyDescent="0.25">
      <c r="J163" s="19">
        <f t="shared" si="12"/>
        <v>-65.182745866634548</v>
      </c>
      <c r="K163">
        <f t="shared" si="13"/>
        <v>625</v>
      </c>
      <c r="L163" s="14">
        <f t="shared" si="14"/>
        <v>2025</v>
      </c>
      <c r="M163" s="25">
        <f t="shared" si="15"/>
        <v>-1125</v>
      </c>
      <c r="N163" s="17">
        <f t="shared" si="16"/>
        <v>45</v>
      </c>
      <c r="O163" s="18">
        <f t="shared" si="17"/>
        <v>-25</v>
      </c>
    </row>
    <row r="164" spans="10:15" x14ac:dyDescent="0.25">
      <c r="J164" s="19">
        <f t="shared" si="12"/>
        <v>-72.220495407198342</v>
      </c>
      <c r="K164">
        <f t="shared" si="13"/>
        <v>900</v>
      </c>
      <c r="L164" s="14">
        <f t="shared" si="14"/>
        <v>2025</v>
      </c>
      <c r="M164" s="25">
        <f t="shared" si="15"/>
        <v>-1350</v>
      </c>
      <c r="N164" s="17">
        <f t="shared" si="16"/>
        <v>45</v>
      </c>
      <c r="O164" s="18">
        <f t="shared" si="17"/>
        <v>-30</v>
      </c>
    </row>
    <row r="165" spans="10:15" x14ac:dyDescent="0.25">
      <c r="J165" s="19">
        <f t="shared" si="12"/>
        <v>-79.258244947762137</v>
      </c>
      <c r="K165">
        <f t="shared" si="13"/>
        <v>1225</v>
      </c>
      <c r="L165" s="14">
        <f t="shared" si="14"/>
        <v>2025</v>
      </c>
      <c r="M165" s="25">
        <f t="shared" si="15"/>
        <v>-1575</v>
      </c>
      <c r="N165" s="17">
        <f t="shared" si="16"/>
        <v>45</v>
      </c>
      <c r="O165" s="18">
        <f t="shared" si="17"/>
        <v>-35</v>
      </c>
    </row>
    <row r="166" spans="10:15" x14ac:dyDescent="0.25">
      <c r="J166" s="19">
        <f t="shared" si="12"/>
        <v>-86.295994488325945</v>
      </c>
      <c r="K166">
        <f t="shared" si="13"/>
        <v>1600</v>
      </c>
      <c r="L166" s="14">
        <f t="shared" si="14"/>
        <v>2025</v>
      </c>
      <c r="M166" s="25">
        <f t="shared" si="15"/>
        <v>-1800</v>
      </c>
      <c r="N166" s="17">
        <f t="shared" si="16"/>
        <v>45</v>
      </c>
      <c r="O166" s="18">
        <f t="shared" si="17"/>
        <v>-40</v>
      </c>
    </row>
    <row r="167" spans="10:15" x14ac:dyDescent="0.25">
      <c r="J167" s="19">
        <f t="shared" si="12"/>
        <v>-93.333744028889726</v>
      </c>
      <c r="K167">
        <f t="shared" si="13"/>
        <v>2025</v>
      </c>
      <c r="L167" s="14">
        <f t="shared" si="14"/>
        <v>2025</v>
      </c>
      <c r="M167" s="25">
        <f t="shared" si="15"/>
        <v>-2025</v>
      </c>
      <c r="N167" s="17">
        <f t="shared" si="16"/>
        <v>45</v>
      </c>
      <c r="O167" s="18">
        <f t="shared" si="17"/>
        <v>-45</v>
      </c>
    </row>
    <row r="168" spans="10:15" x14ac:dyDescent="0.25">
      <c r="J168" s="19">
        <f t="shared" si="12"/>
        <v>25.725014409761194</v>
      </c>
      <c r="K168">
        <f t="shared" si="13"/>
        <v>1600</v>
      </c>
      <c r="L168" s="14">
        <f t="shared" si="14"/>
        <v>2500</v>
      </c>
      <c r="M168" s="25">
        <f t="shared" si="15"/>
        <v>2000</v>
      </c>
      <c r="N168" s="17">
        <f t="shared" si="16"/>
        <v>50</v>
      </c>
      <c r="O168" s="18">
        <f t="shared" si="17"/>
        <v>40</v>
      </c>
    </row>
    <row r="169" spans="10:15" x14ac:dyDescent="0.25">
      <c r="J169" s="19">
        <f t="shared" si="12"/>
        <v>18.6204483669121</v>
      </c>
      <c r="K169">
        <f t="shared" si="13"/>
        <v>1225</v>
      </c>
      <c r="L169" s="14">
        <f t="shared" si="14"/>
        <v>2500</v>
      </c>
      <c r="M169" s="25">
        <f t="shared" si="15"/>
        <v>1750</v>
      </c>
      <c r="N169" s="17">
        <f t="shared" si="16"/>
        <v>50</v>
      </c>
      <c r="O169" s="18">
        <f t="shared" si="17"/>
        <v>35</v>
      </c>
    </row>
    <row r="170" spans="10:15" x14ac:dyDescent="0.25">
      <c r="J170" s="19">
        <f t="shared" si="12"/>
        <v>11.515882324063011</v>
      </c>
      <c r="K170">
        <f t="shared" si="13"/>
        <v>900</v>
      </c>
      <c r="L170" s="14">
        <f t="shared" si="14"/>
        <v>2500</v>
      </c>
      <c r="M170" s="25">
        <f t="shared" si="15"/>
        <v>1500</v>
      </c>
      <c r="N170" s="17">
        <f t="shared" si="16"/>
        <v>50</v>
      </c>
      <c r="O170" s="18">
        <f t="shared" si="17"/>
        <v>30</v>
      </c>
    </row>
    <row r="171" spans="10:15" x14ac:dyDescent="0.25">
      <c r="J171" s="19">
        <f t="shared" si="12"/>
        <v>4.4113162812139244</v>
      </c>
      <c r="K171">
        <f t="shared" si="13"/>
        <v>625</v>
      </c>
      <c r="L171" s="14">
        <f t="shared" si="14"/>
        <v>2500</v>
      </c>
      <c r="M171" s="25">
        <f t="shared" si="15"/>
        <v>1250</v>
      </c>
      <c r="N171" s="17">
        <f t="shared" si="16"/>
        <v>50</v>
      </c>
      <c r="O171" s="18">
        <f t="shared" si="17"/>
        <v>25</v>
      </c>
    </row>
    <row r="172" spans="10:15" x14ac:dyDescent="0.25">
      <c r="J172" s="19">
        <f t="shared" si="12"/>
        <v>-2.6932497616351618</v>
      </c>
      <c r="K172">
        <f t="shared" si="13"/>
        <v>400</v>
      </c>
      <c r="L172" s="14">
        <f t="shared" si="14"/>
        <v>2500</v>
      </c>
      <c r="M172" s="25">
        <f t="shared" si="15"/>
        <v>1000</v>
      </c>
      <c r="N172" s="17">
        <f t="shared" si="16"/>
        <v>50</v>
      </c>
      <c r="O172" s="18">
        <f t="shared" si="17"/>
        <v>20</v>
      </c>
    </row>
    <row r="173" spans="10:15" x14ac:dyDescent="0.25">
      <c r="J173" s="19">
        <f t="shared" si="12"/>
        <v>-9.7978158044842534</v>
      </c>
      <c r="K173">
        <f t="shared" si="13"/>
        <v>225</v>
      </c>
      <c r="L173" s="14">
        <f t="shared" si="14"/>
        <v>2500</v>
      </c>
      <c r="M173" s="25">
        <f t="shared" si="15"/>
        <v>750</v>
      </c>
      <c r="N173" s="17">
        <f t="shared" si="16"/>
        <v>50</v>
      </c>
      <c r="O173" s="18">
        <f t="shared" si="17"/>
        <v>15</v>
      </c>
    </row>
    <row r="174" spans="10:15" x14ac:dyDescent="0.25">
      <c r="J174" s="19">
        <f t="shared" si="12"/>
        <v>-16.902381847333331</v>
      </c>
      <c r="K174">
        <f t="shared" si="13"/>
        <v>100</v>
      </c>
      <c r="L174" s="14">
        <f t="shared" si="14"/>
        <v>2500</v>
      </c>
      <c r="M174" s="25">
        <f t="shared" si="15"/>
        <v>500</v>
      </c>
      <c r="N174" s="17">
        <f t="shared" si="16"/>
        <v>50</v>
      </c>
      <c r="O174" s="18">
        <f t="shared" si="17"/>
        <v>10</v>
      </c>
    </row>
    <row r="175" spans="10:15" x14ac:dyDescent="0.25">
      <c r="J175" s="19">
        <f t="shared" si="12"/>
        <v>-24.00694789018242</v>
      </c>
      <c r="K175">
        <f t="shared" si="13"/>
        <v>25</v>
      </c>
      <c r="L175" s="14">
        <f t="shared" si="14"/>
        <v>2500</v>
      </c>
      <c r="M175" s="25">
        <f t="shared" si="15"/>
        <v>250</v>
      </c>
      <c r="N175" s="17">
        <f t="shared" si="16"/>
        <v>50</v>
      </c>
      <c r="O175" s="18">
        <f t="shared" si="17"/>
        <v>5</v>
      </c>
    </row>
    <row r="176" spans="10:15" x14ac:dyDescent="0.25">
      <c r="J176" s="19">
        <f t="shared" si="12"/>
        <v>-31.11151393303151</v>
      </c>
      <c r="K176">
        <f t="shared" si="13"/>
        <v>0</v>
      </c>
      <c r="L176" s="14">
        <f t="shared" si="14"/>
        <v>2500</v>
      </c>
      <c r="M176" s="25">
        <f t="shared" si="15"/>
        <v>0</v>
      </c>
      <c r="N176" s="17">
        <f t="shared" si="16"/>
        <v>50</v>
      </c>
      <c r="O176" s="18">
        <f t="shared" si="17"/>
        <v>0</v>
      </c>
    </row>
    <row r="177" spans="10:15" x14ac:dyDescent="0.25">
      <c r="J177" s="19">
        <f t="shared" si="12"/>
        <v>-38.216079975880596</v>
      </c>
      <c r="K177">
        <f t="shared" si="13"/>
        <v>25</v>
      </c>
      <c r="L177" s="14">
        <f t="shared" si="14"/>
        <v>2500</v>
      </c>
      <c r="M177" s="25">
        <f t="shared" si="15"/>
        <v>-250</v>
      </c>
      <c r="N177" s="17">
        <f t="shared" si="16"/>
        <v>50</v>
      </c>
      <c r="O177" s="18">
        <f t="shared" si="17"/>
        <v>-5</v>
      </c>
    </row>
    <row r="178" spans="10:15" x14ac:dyDescent="0.25">
      <c r="J178" s="19">
        <f t="shared" si="12"/>
        <v>-45.320646018729683</v>
      </c>
      <c r="K178">
        <f t="shared" si="13"/>
        <v>100</v>
      </c>
      <c r="L178" s="14">
        <f t="shared" si="14"/>
        <v>2500</v>
      </c>
      <c r="M178" s="25">
        <f t="shared" si="15"/>
        <v>-500</v>
      </c>
      <c r="N178" s="17">
        <f t="shared" si="16"/>
        <v>50</v>
      </c>
      <c r="O178" s="18">
        <f t="shared" si="17"/>
        <v>-10</v>
      </c>
    </row>
    <row r="179" spans="10:15" x14ac:dyDescent="0.25">
      <c r="J179" s="19">
        <f t="shared" si="12"/>
        <v>-52.425212061578769</v>
      </c>
      <c r="K179">
        <f t="shared" si="13"/>
        <v>225</v>
      </c>
      <c r="L179" s="14">
        <f t="shared" si="14"/>
        <v>2500</v>
      </c>
      <c r="M179" s="25">
        <f t="shared" si="15"/>
        <v>-750</v>
      </c>
      <c r="N179" s="17">
        <f t="shared" si="16"/>
        <v>50</v>
      </c>
      <c r="O179" s="18">
        <f t="shared" si="17"/>
        <v>-15</v>
      </c>
    </row>
    <row r="180" spans="10:15" x14ac:dyDescent="0.25">
      <c r="J180" s="19">
        <f t="shared" si="12"/>
        <v>-59.529778104427862</v>
      </c>
      <c r="K180">
        <f t="shared" si="13"/>
        <v>400</v>
      </c>
      <c r="L180" s="14">
        <f t="shared" si="14"/>
        <v>2500</v>
      </c>
      <c r="M180" s="25">
        <f t="shared" si="15"/>
        <v>-1000</v>
      </c>
      <c r="N180" s="17">
        <f t="shared" si="16"/>
        <v>50</v>
      </c>
      <c r="O180" s="18">
        <f t="shared" si="17"/>
        <v>-20</v>
      </c>
    </row>
    <row r="181" spans="10:15" x14ac:dyDescent="0.25">
      <c r="J181" s="19">
        <f t="shared" si="12"/>
        <v>-66.634344147276948</v>
      </c>
      <c r="K181">
        <f t="shared" si="13"/>
        <v>625</v>
      </c>
      <c r="L181" s="14">
        <f t="shared" si="14"/>
        <v>2500</v>
      </c>
      <c r="M181" s="25">
        <f t="shared" si="15"/>
        <v>-1250</v>
      </c>
      <c r="N181" s="17">
        <f t="shared" si="16"/>
        <v>50</v>
      </c>
      <c r="O181" s="18">
        <f t="shared" si="17"/>
        <v>-25</v>
      </c>
    </row>
    <row r="182" spans="10:15" x14ac:dyDescent="0.25">
      <c r="J182" s="19">
        <f t="shared" si="12"/>
        <v>-73.738910190126035</v>
      </c>
      <c r="K182">
        <f t="shared" si="13"/>
        <v>900</v>
      </c>
      <c r="L182" s="14">
        <f t="shared" si="14"/>
        <v>2500</v>
      </c>
      <c r="M182" s="25">
        <f t="shared" si="15"/>
        <v>-1500</v>
      </c>
      <c r="N182" s="17">
        <f t="shared" si="16"/>
        <v>50</v>
      </c>
      <c r="O182" s="18">
        <f t="shared" si="17"/>
        <v>-30</v>
      </c>
    </row>
    <row r="183" spans="10:15" x14ac:dyDescent="0.25">
      <c r="J183" s="19">
        <f t="shared" si="12"/>
        <v>-80.843476232975121</v>
      </c>
      <c r="K183">
        <f t="shared" si="13"/>
        <v>1225</v>
      </c>
      <c r="L183" s="14">
        <f t="shared" si="14"/>
        <v>2500</v>
      </c>
      <c r="M183" s="25">
        <f t="shared" si="15"/>
        <v>-1750</v>
      </c>
      <c r="N183" s="17">
        <f t="shared" si="16"/>
        <v>50</v>
      </c>
      <c r="O183" s="18">
        <f t="shared" si="17"/>
        <v>-35</v>
      </c>
    </row>
    <row r="184" spans="10:15" x14ac:dyDescent="0.25">
      <c r="J184" s="19">
        <f t="shared" si="12"/>
        <v>-87.948042275824207</v>
      </c>
      <c r="K184">
        <f t="shared" si="13"/>
        <v>1600</v>
      </c>
      <c r="L184" s="14">
        <f t="shared" si="14"/>
        <v>2500</v>
      </c>
      <c r="M184" s="25">
        <f t="shared" si="15"/>
        <v>-2000</v>
      </c>
      <c r="N184" s="17">
        <f t="shared" si="16"/>
        <v>50</v>
      </c>
      <c r="O184" s="18">
        <f t="shared" si="17"/>
        <v>-40</v>
      </c>
    </row>
    <row r="185" spans="10:15" x14ac:dyDescent="0.25">
      <c r="J185" s="19">
        <f t="shared" si="12"/>
        <v>-95.052608318673293</v>
      </c>
      <c r="K185">
        <f t="shared" si="13"/>
        <v>2025</v>
      </c>
      <c r="L185" s="14">
        <f t="shared" si="14"/>
        <v>2500</v>
      </c>
      <c r="M185" s="25">
        <f t="shared" si="15"/>
        <v>-2250</v>
      </c>
      <c r="N185" s="17">
        <f t="shared" si="16"/>
        <v>50</v>
      </c>
      <c r="O185" s="18">
        <f t="shared" si="17"/>
        <v>-45</v>
      </c>
    </row>
    <row r="186" spans="10:15" x14ac:dyDescent="0.25">
      <c r="J186" s="19">
        <f t="shared" si="12"/>
        <v>25.18910802491623</v>
      </c>
      <c r="K186">
        <f t="shared" si="13"/>
        <v>1600</v>
      </c>
      <c r="L186" s="14">
        <f t="shared" si="14"/>
        <v>3025</v>
      </c>
      <c r="M186" s="25">
        <f t="shared" si="15"/>
        <v>2200</v>
      </c>
      <c r="N186" s="17">
        <f t="shared" si="16"/>
        <v>55</v>
      </c>
      <c r="O186" s="18">
        <f t="shared" si="17"/>
        <v>40</v>
      </c>
    </row>
    <row r="187" spans="10:15" x14ac:dyDescent="0.25">
      <c r="J187" s="19">
        <f t="shared" si="12"/>
        <v>18.023121076029277</v>
      </c>
      <c r="K187">
        <f t="shared" si="13"/>
        <v>1225</v>
      </c>
      <c r="L187" s="14">
        <f t="shared" si="14"/>
        <v>3025</v>
      </c>
      <c r="M187" s="25">
        <f t="shared" si="15"/>
        <v>1925</v>
      </c>
      <c r="N187" s="17">
        <f t="shared" si="16"/>
        <v>55</v>
      </c>
      <c r="O187" s="18">
        <f t="shared" si="17"/>
        <v>35</v>
      </c>
    </row>
    <row r="188" spans="10:15" x14ac:dyDescent="0.25">
      <c r="J188" s="19">
        <f t="shared" si="12"/>
        <v>10.857134127142324</v>
      </c>
      <c r="K188">
        <f t="shared" si="13"/>
        <v>900</v>
      </c>
      <c r="L188" s="14">
        <f t="shared" si="14"/>
        <v>3025</v>
      </c>
      <c r="M188" s="25">
        <f t="shared" si="15"/>
        <v>1650</v>
      </c>
      <c r="N188" s="17">
        <f t="shared" si="16"/>
        <v>55</v>
      </c>
      <c r="O188" s="18">
        <f t="shared" si="17"/>
        <v>30</v>
      </c>
    </row>
    <row r="189" spans="10:15" x14ac:dyDescent="0.25">
      <c r="J189" s="19">
        <f t="shared" si="12"/>
        <v>3.6911471782553775</v>
      </c>
      <c r="K189">
        <f t="shared" si="13"/>
        <v>625</v>
      </c>
      <c r="L189" s="14">
        <f t="shared" si="14"/>
        <v>3025</v>
      </c>
      <c r="M189" s="25">
        <f t="shared" si="15"/>
        <v>1375</v>
      </c>
      <c r="N189" s="17">
        <f t="shared" si="16"/>
        <v>55</v>
      </c>
      <c r="O189" s="18">
        <f t="shared" si="17"/>
        <v>25</v>
      </c>
    </row>
    <row r="190" spans="10:15" x14ac:dyDescent="0.25">
      <c r="J190" s="19">
        <f t="shared" si="12"/>
        <v>-3.4748397706315721</v>
      </c>
      <c r="K190">
        <f t="shared" si="13"/>
        <v>400</v>
      </c>
      <c r="L190" s="14">
        <f t="shared" si="14"/>
        <v>3025</v>
      </c>
      <c r="M190" s="25">
        <f t="shared" si="15"/>
        <v>1100</v>
      </c>
      <c r="N190" s="17">
        <f t="shared" si="16"/>
        <v>55</v>
      </c>
      <c r="O190" s="18">
        <f t="shared" si="17"/>
        <v>20</v>
      </c>
    </row>
    <row r="191" spans="10:15" x14ac:dyDescent="0.25">
      <c r="J191" s="19">
        <f t="shared" si="12"/>
        <v>-10.640826719518525</v>
      </c>
      <c r="K191">
        <f t="shared" si="13"/>
        <v>225</v>
      </c>
      <c r="L191" s="14">
        <f t="shared" si="14"/>
        <v>3025</v>
      </c>
      <c r="M191" s="25">
        <f t="shared" si="15"/>
        <v>825</v>
      </c>
      <c r="N191" s="17">
        <f t="shared" si="16"/>
        <v>55</v>
      </c>
      <c r="O191" s="18">
        <f t="shared" si="17"/>
        <v>15</v>
      </c>
    </row>
    <row r="192" spans="10:15" x14ac:dyDescent="0.25">
      <c r="J192" s="19">
        <f t="shared" si="12"/>
        <v>-17.806813668405468</v>
      </c>
      <c r="K192">
        <f t="shared" si="13"/>
        <v>100</v>
      </c>
      <c r="L192" s="14">
        <f t="shared" si="14"/>
        <v>3025</v>
      </c>
      <c r="M192" s="25">
        <f t="shared" si="15"/>
        <v>550</v>
      </c>
      <c r="N192" s="17">
        <f t="shared" si="16"/>
        <v>55</v>
      </c>
      <c r="O192" s="18">
        <f t="shared" si="17"/>
        <v>10</v>
      </c>
    </row>
    <row r="193" spans="10:15" x14ac:dyDescent="0.25">
      <c r="J193" s="19">
        <f t="shared" si="12"/>
        <v>-24.972800617292418</v>
      </c>
      <c r="K193">
        <f t="shared" si="13"/>
        <v>25</v>
      </c>
      <c r="L193" s="14">
        <f t="shared" si="14"/>
        <v>3025</v>
      </c>
      <c r="M193" s="25">
        <f t="shared" si="15"/>
        <v>275</v>
      </c>
      <c r="N193" s="17">
        <f t="shared" si="16"/>
        <v>55</v>
      </c>
      <c r="O193" s="18">
        <f t="shared" si="17"/>
        <v>5</v>
      </c>
    </row>
    <row r="194" spans="10:15" x14ac:dyDescent="0.25">
      <c r="J194" s="19">
        <f t="shared" si="12"/>
        <v>-32.138787566179367</v>
      </c>
      <c r="K194">
        <f t="shared" si="13"/>
        <v>0</v>
      </c>
      <c r="L194" s="14">
        <f t="shared" si="14"/>
        <v>3025</v>
      </c>
      <c r="M194" s="25">
        <f t="shared" si="15"/>
        <v>0</v>
      </c>
      <c r="N194" s="17">
        <f t="shared" si="16"/>
        <v>55</v>
      </c>
      <c r="O194" s="18">
        <f t="shared" si="17"/>
        <v>0</v>
      </c>
    </row>
    <row r="195" spans="10:15" x14ac:dyDescent="0.25">
      <c r="J195" s="19">
        <f t="shared" si="12"/>
        <v>-39.30477451506632</v>
      </c>
      <c r="K195">
        <f t="shared" si="13"/>
        <v>25</v>
      </c>
      <c r="L195" s="14">
        <f t="shared" si="14"/>
        <v>3025</v>
      </c>
      <c r="M195" s="25">
        <f t="shared" si="15"/>
        <v>-275</v>
      </c>
      <c r="N195" s="17">
        <f t="shared" si="16"/>
        <v>55</v>
      </c>
      <c r="O195" s="18">
        <f t="shared" si="17"/>
        <v>-5</v>
      </c>
    </row>
    <row r="196" spans="10:15" x14ac:dyDescent="0.25">
      <c r="J196" s="19">
        <f t="shared" si="12"/>
        <v>-46.470761463953259</v>
      </c>
      <c r="K196">
        <f t="shared" si="13"/>
        <v>100</v>
      </c>
      <c r="L196" s="14">
        <f t="shared" si="14"/>
        <v>3025</v>
      </c>
      <c r="M196" s="25">
        <f t="shared" si="15"/>
        <v>-550</v>
      </c>
      <c r="N196" s="17">
        <f t="shared" si="16"/>
        <v>55</v>
      </c>
      <c r="O196" s="18">
        <f t="shared" si="17"/>
        <v>-10</v>
      </c>
    </row>
    <row r="197" spans="10:15" x14ac:dyDescent="0.25">
      <c r="J197" s="19">
        <f t="shared" si="12"/>
        <v>-53.636748412840205</v>
      </c>
      <c r="K197">
        <f t="shared" si="13"/>
        <v>225</v>
      </c>
      <c r="L197" s="14">
        <f t="shared" si="14"/>
        <v>3025</v>
      </c>
      <c r="M197" s="25">
        <f t="shared" si="15"/>
        <v>-825</v>
      </c>
      <c r="N197" s="17">
        <f t="shared" si="16"/>
        <v>55</v>
      </c>
      <c r="O197" s="18">
        <f t="shared" si="17"/>
        <v>-15</v>
      </c>
    </row>
    <row r="198" spans="10:15" x14ac:dyDescent="0.25">
      <c r="J198" s="19">
        <f t="shared" ref="J198:J221" si="18">35.74+0.6215*O198-35.75*N198^0.16+0.4275*O198*N198^0.16</f>
        <v>-60.802735361727159</v>
      </c>
      <c r="K198">
        <f t="shared" si="13"/>
        <v>400</v>
      </c>
      <c r="L198" s="14">
        <f t="shared" si="14"/>
        <v>3025</v>
      </c>
      <c r="M198" s="25">
        <f t="shared" si="15"/>
        <v>-1100</v>
      </c>
      <c r="N198" s="17">
        <f t="shared" si="16"/>
        <v>55</v>
      </c>
      <c r="O198" s="18">
        <f t="shared" si="17"/>
        <v>-20</v>
      </c>
    </row>
    <row r="199" spans="10:15" x14ac:dyDescent="0.25">
      <c r="J199" s="19">
        <f t="shared" si="18"/>
        <v>-67.968722310614112</v>
      </c>
      <c r="K199">
        <f t="shared" ref="K199:K221" si="19">O199^2</f>
        <v>625</v>
      </c>
      <c r="L199" s="14">
        <f t="shared" ref="L199:L221" si="20">N199^2</f>
        <v>3025</v>
      </c>
      <c r="M199" s="25">
        <f t="shared" ref="M199:M221" si="21">N199*O199</f>
        <v>-1375</v>
      </c>
      <c r="N199" s="17">
        <f t="shared" si="16"/>
        <v>55</v>
      </c>
      <c r="O199" s="18">
        <f t="shared" si="17"/>
        <v>-25</v>
      </c>
    </row>
    <row r="200" spans="10:15" x14ac:dyDescent="0.25">
      <c r="J200" s="19">
        <f t="shared" si="18"/>
        <v>-75.134709259501051</v>
      </c>
      <c r="K200">
        <f t="shared" si="19"/>
        <v>900</v>
      </c>
      <c r="L200" s="14">
        <f t="shared" si="20"/>
        <v>3025</v>
      </c>
      <c r="M200" s="25">
        <f t="shared" si="21"/>
        <v>-1650</v>
      </c>
      <c r="N200" s="17">
        <f t="shared" si="16"/>
        <v>55</v>
      </c>
      <c r="O200" s="18">
        <f t="shared" si="17"/>
        <v>-30</v>
      </c>
    </row>
    <row r="201" spans="10:15" x14ac:dyDescent="0.25">
      <c r="J201" s="19">
        <f t="shared" si="18"/>
        <v>-82.300696208388018</v>
      </c>
      <c r="K201">
        <f t="shared" si="19"/>
        <v>1225</v>
      </c>
      <c r="L201" s="14">
        <f t="shared" si="20"/>
        <v>3025</v>
      </c>
      <c r="M201" s="25">
        <f t="shared" si="21"/>
        <v>-1925</v>
      </c>
      <c r="N201" s="17">
        <f t="shared" si="16"/>
        <v>55</v>
      </c>
      <c r="O201" s="18">
        <f t="shared" si="17"/>
        <v>-35</v>
      </c>
    </row>
    <row r="202" spans="10:15" x14ac:dyDescent="0.25">
      <c r="J202" s="19">
        <f t="shared" si="18"/>
        <v>-89.466683157274957</v>
      </c>
      <c r="K202">
        <f t="shared" si="19"/>
        <v>1600</v>
      </c>
      <c r="L202" s="14">
        <f t="shared" si="20"/>
        <v>3025</v>
      </c>
      <c r="M202" s="25">
        <f t="shared" si="21"/>
        <v>-2200</v>
      </c>
      <c r="N202" s="17">
        <f t="shared" si="16"/>
        <v>55</v>
      </c>
      <c r="O202" s="18">
        <f t="shared" si="17"/>
        <v>-40</v>
      </c>
    </row>
    <row r="203" spans="10:15" x14ac:dyDescent="0.25">
      <c r="J203" s="19">
        <f t="shared" si="18"/>
        <v>-96.632670106161896</v>
      </c>
      <c r="K203">
        <f t="shared" si="19"/>
        <v>2025</v>
      </c>
      <c r="L203" s="14">
        <f t="shared" si="20"/>
        <v>3025</v>
      </c>
      <c r="M203" s="25">
        <f t="shared" si="21"/>
        <v>-2475</v>
      </c>
      <c r="N203" s="17">
        <f t="shared" si="16"/>
        <v>55</v>
      </c>
      <c r="O203" s="18">
        <f t="shared" si="17"/>
        <v>-45</v>
      </c>
    </row>
    <row r="204" spans="10:15" x14ac:dyDescent="0.25">
      <c r="J204" s="19">
        <f t="shared" si="18"/>
        <v>24.692676351298985</v>
      </c>
      <c r="K204">
        <f t="shared" si="19"/>
        <v>1600</v>
      </c>
      <c r="L204" s="14">
        <f t="shared" si="20"/>
        <v>3600</v>
      </c>
      <c r="M204" s="25">
        <f t="shared" si="21"/>
        <v>2400</v>
      </c>
      <c r="N204" s="17">
        <f t="shared" si="16"/>
        <v>60</v>
      </c>
      <c r="O204" s="18">
        <f t="shared" si="17"/>
        <v>40</v>
      </c>
    </row>
    <row r="205" spans="10:15" x14ac:dyDescent="0.25">
      <c r="J205" s="19">
        <f t="shared" si="18"/>
        <v>17.469792742768231</v>
      </c>
      <c r="K205">
        <f t="shared" si="19"/>
        <v>1225</v>
      </c>
      <c r="L205" s="14">
        <f t="shared" si="20"/>
        <v>3600</v>
      </c>
      <c r="M205" s="25">
        <f t="shared" si="21"/>
        <v>2100</v>
      </c>
      <c r="N205" s="17">
        <f t="shared" si="16"/>
        <v>60</v>
      </c>
      <c r="O205" s="18">
        <f t="shared" si="17"/>
        <v>35</v>
      </c>
    </row>
    <row r="206" spans="10:15" x14ac:dyDescent="0.25">
      <c r="J206" s="19">
        <f t="shared" si="18"/>
        <v>10.24690913423748</v>
      </c>
      <c r="K206">
        <f t="shared" si="19"/>
        <v>900</v>
      </c>
      <c r="L206" s="14">
        <f t="shared" si="20"/>
        <v>3600</v>
      </c>
      <c r="M206" s="25">
        <f t="shared" si="21"/>
        <v>1800</v>
      </c>
      <c r="N206" s="17">
        <f t="shared" si="16"/>
        <v>60</v>
      </c>
      <c r="O206" s="18">
        <f t="shared" si="17"/>
        <v>30</v>
      </c>
    </row>
    <row r="207" spans="10:15" x14ac:dyDescent="0.25">
      <c r="J207" s="19">
        <f t="shared" si="18"/>
        <v>3.0240255257067297</v>
      </c>
      <c r="K207">
        <f t="shared" si="19"/>
        <v>625</v>
      </c>
      <c r="L207" s="14">
        <f t="shared" si="20"/>
        <v>3600</v>
      </c>
      <c r="M207" s="25">
        <f t="shared" si="21"/>
        <v>1500</v>
      </c>
      <c r="N207" s="17">
        <f t="shared" si="16"/>
        <v>60</v>
      </c>
      <c r="O207" s="18">
        <f t="shared" si="17"/>
        <v>25</v>
      </c>
    </row>
    <row r="208" spans="10:15" x14ac:dyDescent="0.25">
      <c r="J208" s="19">
        <f t="shared" si="18"/>
        <v>-4.1988580828240174</v>
      </c>
      <c r="K208">
        <f t="shared" si="19"/>
        <v>400</v>
      </c>
      <c r="L208" s="14">
        <f t="shared" si="20"/>
        <v>3600</v>
      </c>
      <c r="M208" s="25">
        <f t="shared" si="21"/>
        <v>1200</v>
      </c>
      <c r="N208" s="17">
        <f t="shared" si="16"/>
        <v>60</v>
      </c>
      <c r="O208" s="18">
        <f t="shared" si="17"/>
        <v>20</v>
      </c>
    </row>
    <row r="209" spans="10:15" x14ac:dyDescent="0.25">
      <c r="J209" s="19">
        <f t="shared" si="18"/>
        <v>-11.42174169135477</v>
      </c>
      <c r="K209">
        <f t="shared" si="19"/>
        <v>225</v>
      </c>
      <c r="L209" s="14">
        <f t="shared" si="20"/>
        <v>3600</v>
      </c>
      <c r="M209" s="25">
        <f t="shared" si="21"/>
        <v>900</v>
      </c>
      <c r="N209" s="17">
        <f t="shared" si="16"/>
        <v>60</v>
      </c>
      <c r="O209" s="18">
        <f t="shared" si="17"/>
        <v>15</v>
      </c>
    </row>
    <row r="210" spans="10:15" x14ac:dyDescent="0.25">
      <c r="J210" s="19">
        <f t="shared" si="18"/>
        <v>-18.644625299885512</v>
      </c>
      <c r="K210">
        <f t="shared" si="19"/>
        <v>100</v>
      </c>
      <c r="L210" s="14">
        <f t="shared" si="20"/>
        <v>3600</v>
      </c>
      <c r="M210" s="25">
        <f t="shared" si="21"/>
        <v>600</v>
      </c>
      <c r="N210" s="17">
        <f t="shared" si="16"/>
        <v>60</v>
      </c>
      <c r="O210" s="18">
        <f t="shared" si="17"/>
        <v>10</v>
      </c>
    </row>
    <row r="211" spans="10:15" x14ac:dyDescent="0.25">
      <c r="J211" s="19">
        <f t="shared" si="18"/>
        <v>-25.867508908416262</v>
      </c>
      <c r="K211">
        <f t="shared" si="19"/>
        <v>25</v>
      </c>
      <c r="L211" s="14">
        <f t="shared" si="20"/>
        <v>3600</v>
      </c>
      <c r="M211" s="25">
        <f t="shared" si="21"/>
        <v>300</v>
      </c>
      <c r="N211" s="17">
        <f t="shared" si="16"/>
        <v>60</v>
      </c>
      <c r="O211" s="18">
        <f t="shared" si="17"/>
        <v>5</v>
      </c>
    </row>
    <row r="212" spans="10:15" x14ac:dyDescent="0.25">
      <c r="J212" s="19">
        <f t="shared" si="18"/>
        <v>-33.090392516947013</v>
      </c>
      <c r="K212">
        <f t="shared" si="19"/>
        <v>0</v>
      </c>
      <c r="L212" s="14">
        <f t="shared" si="20"/>
        <v>3600</v>
      </c>
      <c r="M212" s="25">
        <f t="shared" si="21"/>
        <v>0</v>
      </c>
      <c r="N212" s="17">
        <f t="shared" si="16"/>
        <v>60</v>
      </c>
      <c r="O212" s="18">
        <f t="shared" si="17"/>
        <v>0</v>
      </c>
    </row>
    <row r="213" spans="10:15" x14ac:dyDescent="0.25">
      <c r="J213" s="19">
        <f t="shared" si="18"/>
        <v>-40.313276125477763</v>
      </c>
      <c r="K213">
        <f t="shared" si="19"/>
        <v>25</v>
      </c>
      <c r="L213" s="14">
        <f t="shared" si="20"/>
        <v>3600</v>
      </c>
      <c r="M213" s="25">
        <f t="shared" si="21"/>
        <v>-300</v>
      </c>
      <c r="N213" s="17">
        <f t="shared" si="16"/>
        <v>60</v>
      </c>
      <c r="O213" s="18">
        <f t="shared" si="17"/>
        <v>-5</v>
      </c>
    </row>
    <row r="214" spans="10:15" x14ac:dyDescent="0.25">
      <c r="J214" s="19">
        <f t="shared" si="18"/>
        <v>-47.536159734008507</v>
      </c>
      <c r="K214">
        <f t="shared" si="19"/>
        <v>100</v>
      </c>
      <c r="L214" s="14">
        <f t="shared" si="20"/>
        <v>3600</v>
      </c>
      <c r="M214" s="25">
        <f t="shared" si="21"/>
        <v>-600</v>
      </c>
      <c r="N214" s="17">
        <f t="shared" si="16"/>
        <v>60</v>
      </c>
      <c r="O214" s="18">
        <f t="shared" si="17"/>
        <v>-10</v>
      </c>
    </row>
    <row r="215" spans="10:15" x14ac:dyDescent="0.25">
      <c r="J215" s="19">
        <f t="shared" si="18"/>
        <v>-54.759043342539258</v>
      </c>
      <c r="K215">
        <f t="shared" si="19"/>
        <v>225</v>
      </c>
      <c r="L215" s="14">
        <f t="shared" si="20"/>
        <v>3600</v>
      </c>
      <c r="M215" s="25">
        <f t="shared" si="21"/>
        <v>-900</v>
      </c>
      <c r="N215" s="17">
        <f t="shared" si="16"/>
        <v>60</v>
      </c>
      <c r="O215" s="18">
        <f t="shared" si="17"/>
        <v>-15</v>
      </c>
    </row>
    <row r="216" spans="10:15" x14ac:dyDescent="0.25">
      <c r="J216" s="19">
        <f t="shared" si="18"/>
        <v>-61.981926951070008</v>
      </c>
      <c r="K216">
        <f t="shared" si="19"/>
        <v>400</v>
      </c>
      <c r="L216" s="14">
        <f t="shared" si="20"/>
        <v>3600</v>
      </c>
      <c r="M216" s="25">
        <f t="shared" si="21"/>
        <v>-1200</v>
      </c>
      <c r="N216" s="17">
        <f t="shared" si="16"/>
        <v>60</v>
      </c>
      <c r="O216" s="18">
        <f t="shared" si="17"/>
        <v>-20</v>
      </c>
    </row>
    <row r="217" spans="10:15" x14ac:dyDescent="0.25">
      <c r="J217" s="19">
        <f t="shared" si="18"/>
        <v>-69.204810559600759</v>
      </c>
      <c r="K217">
        <f t="shared" si="19"/>
        <v>625</v>
      </c>
      <c r="L217" s="14">
        <f t="shared" si="20"/>
        <v>3600</v>
      </c>
      <c r="M217" s="25">
        <f t="shared" si="21"/>
        <v>-1500</v>
      </c>
      <c r="N217" s="17">
        <f t="shared" ref="N217:N221" si="22">N199+5</f>
        <v>60</v>
      </c>
      <c r="O217" s="18">
        <f t="shared" ref="O217:O221" si="23">O199</f>
        <v>-25</v>
      </c>
    </row>
    <row r="218" spans="10:15" x14ac:dyDescent="0.25">
      <c r="J218" s="19">
        <f t="shared" si="18"/>
        <v>-76.427694168131509</v>
      </c>
      <c r="K218">
        <f t="shared" si="19"/>
        <v>900</v>
      </c>
      <c r="L218" s="14">
        <f t="shared" si="20"/>
        <v>3600</v>
      </c>
      <c r="M218" s="25">
        <f t="shared" si="21"/>
        <v>-1800</v>
      </c>
      <c r="N218" s="17">
        <f t="shared" si="22"/>
        <v>60</v>
      </c>
      <c r="O218" s="18">
        <f t="shared" si="23"/>
        <v>-30</v>
      </c>
    </row>
    <row r="219" spans="10:15" x14ac:dyDescent="0.25">
      <c r="J219" s="19">
        <f t="shared" si="18"/>
        <v>-83.65057777666226</v>
      </c>
      <c r="K219">
        <f t="shared" si="19"/>
        <v>1225</v>
      </c>
      <c r="L219" s="14">
        <f t="shared" si="20"/>
        <v>3600</v>
      </c>
      <c r="M219" s="25">
        <f t="shared" si="21"/>
        <v>-2100</v>
      </c>
      <c r="N219" s="17">
        <f t="shared" si="22"/>
        <v>60</v>
      </c>
      <c r="O219" s="18">
        <f t="shared" si="23"/>
        <v>-35</v>
      </c>
    </row>
    <row r="220" spans="10:15" x14ac:dyDescent="0.25">
      <c r="J220" s="19">
        <f t="shared" si="18"/>
        <v>-90.873461385193011</v>
      </c>
      <c r="K220">
        <f t="shared" si="19"/>
        <v>1600</v>
      </c>
      <c r="L220" s="14">
        <f t="shared" si="20"/>
        <v>3600</v>
      </c>
      <c r="M220" s="25">
        <f t="shared" si="21"/>
        <v>-2400</v>
      </c>
      <c r="N220" s="17">
        <f t="shared" si="22"/>
        <v>60</v>
      </c>
      <c r="O220" s="18">
        <f t="shared" si="23"/>
        <v>-40</v>
      </c>
    </row>
    <row r="221" spans="10:15" ht="15.75" thickBot="1" x14ac:dyDescent="0.3">
      <c r="J221" s="22">
        <f t="shared" si="18"/>
        <v>-98.096344993723747</v>
      </c>
      <c r="K221">
        <f t="shared" si="19"/>
        <v>2025</v>
      </c>
      <c r="L221" s="14">
        <f t="shared" si="20"/>
        <v>3600</v>
      </c>
      <c r="M221" s="25">
        <f t="shared" si="21"/>
        <v>-2700</v>
      </c>
      <c r="N221" s="20">
        <f t="shared" si="22"/>
        <v>60</v>
      </c>
      <c r="O221" s="21">
        <f t="shared" si="23"/>
        <v>-45</v>
      </c>
    </row>
    <row r="222" spans="10:15" ht="15.75" thickTop="1" x14ac:dyDescent="0.25"/>
  </sheetData>
  <mergeCells count="1">
    <mergeCell ref="L4:M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4:AA222"/>
  <sheetViews>
    <sheetView topLeftCell="H5" workbookViewId="0">
      <selection activeCell="P25" sqref="P25:Q25"/>
    </sheetView>
  </sheetViews>
  <sheetFormatPr defaultRowHeight="15" x14ac:dyDescent="0.25"/>
  <cols>
    <col min="11" max="11" width="9.85546875" customWidth="1"/>
    <col min="12" max="12" width="8.85546875" bestFit="1" customWidth="1"/>
    <col min="13" max="13" width="10.140625" bestFit="1" customWidth="1"/>
    <col min="14" max="14" width="5.7109375" customWidth="1"/>
  </cols>
  <sheetData>
    <row r="4" spans="10:20" ht="15.75" thickBot="1" x14ac:dyDescent="0.3">
      <c r="L4" s="31"/>
      <c r="M4" s="31"/>
    </row>
    <row r="5" spans="10:20" ht="15.75" thickTop="1" x14ac:dyDescent="0.25">
      <c r="J5" s="13" t="s">
        <v>2</v>
      </c>
      <c r="K5" s="26" t="s">
        <v>167</v>
      </c>
      <c r="L5" s="23" t="s">
        <v>168</v>
      </c>
      <c r="M5" s="24" t="s">
        <v>169</v>
      </c>
      <c r="N5" s="11" t="s">
        <v>0</v>
      </c>
      <c r="O5" s="12" t="s">
        <v>1</v>
      </c>
    </row>
    <row r="6" spans="10:20" x14ac:dyDescent="0.25">
      <c r="J6" s="16">
        <f t="shared" ref="J6:J69" si="0">35.74+0.6215*O6-35.75*N6^0.16+0.4275*O6*N6^0.16</f>
        <v>36.47240485832117</v>
      </c>
      <c r="K6">
        <f>O6^2</f>
        <v>1600</v>
      </c>
      <c r="L6" s="14">
        <f>N6^2</f>
        <v>25</v>
      </c>
      <c r="M6" s="25">
        <f>N6*O6</f>
        <v>200</v>
      </c>
      <c r="N6" s="14">
        <v>5</v>
      </c>
      <c r="O6" s="15">
        <v>40</v>
      </c>
    </row>
    <row r="7" spans="10:20" x14ac:dyDescent="0.25">
      <c r="J7" s="19">
        <f t="shared" si="0"/>
        <v>30.599610777069774</v>
      </c>
      <c r="K7">
        <f t="shared" ref="K7:K70" si="1">O7^2</f>
        <v>1225</v>
      </c>
      <c r="L7" s="14">
        <f t="shared" ref="L7:L70" si="2">N7^2</f>
        <v>25</v>
      </c>
      <c r="M7" s="25">
        <f t="shared" ref="M7:M70" si="3">N7*O7</f>
        <v>175</v>
      </c>
      <c r="N7" s="17">
        <v>5</v>
      </c>
      <c r="O7" s="18">
        <v>35</v>
      </c>
    </row>
    <row r="8" spans="10:20" x14ac:dyDescent="0.25">
      <c r="J8" s="19">
        <f t="shared" si="0"/>
        <v>24.726816695818378</v>
      </c>
      <c r="K8">
        <f t="shared" si="1"/>
        <v>900</v>
      </c>
      <c r="L8" s="14">
        <f t="shared" si="2"/>
        <v>25</v>
      </c>
      <c r="M8" s="25">
        <f t="shared" si="3"/>
        <v>150</v>
      </c>
      <c r="N8" s="17">
        <v>5</v>
      </c>
      <c r="O8" s="18">
        <v>30</v>
      </c>
      <c r="S8" t="s">
        <v>170</v>
      </c>
    </row>
    <row r="9" spans="10:20" ht="15.75" thickBot="1" x14ac:dyDescent="0.3">
      <c r="J9" s="19">
        <f t="shared" si="0"/>
        <v>18.854022614566979</v>
      </c>
      <c r="K9">
        <f t="shared" si="1"/>
        <v>625</v>
      </c>
      <c r="L9" s="14">
        <f t="shared" si="2"/>
        <v>25</v>
      </c>
      <c r="M9" s="25">
        <f t="shared" si="3"/>
        <v>125</v>
      </c>
      <c r="N9" s="17">
        <v>5</v>
      </c>
      <c r="O9" s="18">
        <v>25</v>
      </c>
    </row>
    <row r="10" spans="10:20" x14ac:dyDescent="0.25">
      <c r="J10" s="19">
        <f t="shared" si="0"/>
        <v>12.981228533315585</v>
      </c>
      <c r="K10">
        <f t="shared" si="1"/>
        <v>400</v>
      </c>
      <c r="L10" s="14">
        <f t="shared" si="2"/>
        <v>25</v>
      </c>
      <c r="M10" s="25">
        <f t="shared" si="3"/>
        <v>100</v>
      </c>
      <c r="N10" s="17">
        <v>5</v>
      </c>
      <c r="O10" s="18">
        <v>20</v>
      </c>
      <c r="S10" s="30" t="s">
        <v>171</v>
      </c>
      <c r="T10" s="30"/>
    </row>
    <row r="11" spans="10:20" x14ac:dyDescent="0.25">
      <c r="J11" s="19">
        <f t="shared" si="0"/>
        <v>7.1084344520641878</v>
      </c>
      <c r="K11">
        <f t="shared" si="1"/>
        <v>225</v>
      </c>
      <c r="L11" s="14">
        <f t="shared" si="2"/>
        <v>25</v>
      </c>
      <c r="M11" s="25">
        <f t="shared" si="3"/>
        <v>75</v>
      </c>
      <c r="N11" s="17">
        <v>5</v>
      </c>
      <c r="O11" s="18">
        <v>15</v>
      </c>
      <c r="S11" s="27" t="s">
        <v>172</v>
      </c>
      <c r="T11" s="27">
        <v>0.99969543366454183</v>
      </c>
    </row>
    <row r="12" spans="10:20" x14ac:dyDescent="0.25">
      <c r="J12" s="19">
        <f t="shared" si="0"/>
        <v>1.2356403708127983</v>
      </c>
      <c r="K12">
        <f t="shared" si="1"/>
        <v>100</v>
      </c>
      <c r="L12" s="14">
        <f t="shared" si="2"/>
        <v>25</v>
      </c>
      <c r="M12" s="25">
        <f t="shared" si="3"/>
        <v>50</v>
      </c>
      <c r="N12" s="17">
        <v>5</v>
      </c>
      <c r="O12" s="18">
        <v>10</v>
      </c>
      <c r="S12" s="27" t="s">
        <v>173</v>
      </c>
      <c r="T12" s="27">
        <v>0.99939096008973627</v>
      </c>
    </row>
    <row r="13" spans="10:20" x14ac:dyDescent="0.25">
      <c r="J13" s="19">
        <f t="shared" si="0"/>
        <v>-4.6371537104385983</v>
      </c>
      <c r="K13">
        <f t="shared" si="1"/>
        <v>25</v>
      </c>
      <c r="L13" s="14">
        <f t="shared" si="2"/>
        <v>25</v>
      </c>
      <c r="M13" s="25">
        <f t="shared" si="3"/>
        <v>25</v>
      </c>
      <c r="N13" s="17">
        <v>5</v>
      </c>
      <c r="O13" s="18">
        <v>5</v>
      </c>
      <c r="S13" s="27" t="s">
        <v>174</v>
      </c>
      <c r="T13" s="27">
        <v>0.99937941430944688</v>
      </c>
    </row>
    <row r="14" spans="10:20" x14ac:dyDescent="0.25">
      <c r="J14" s="19">
        <f t="shared" si="0"/>
        <v>-10.509947791689996</v>
      </c>
      <c r="K14">
        <f t="shared" si="1"/>
        <v>0</v>
      </c>
      <c r="L14" s="14">
        <f t="shared" si="2"/>
        <v>25</v>
      </c>
      <c r="M14" s="25">
        <f t="shared" si="3"/>
        <v>0</v>
      </c>
      <c r="N14" s="17">
        <v>5</v>
      </c>
      <c r="O14" s="18">
        <v>0</v>
      </c>
      <c r="S14" s="27" t="s">
        <v>175</v>
      </c>
      <c r="T14" s="27">
        <v>0.8913643419178392</v>
      </c>
    </row>
    <row r="15" spans="10:20" ht="15.75" thickBot="1" x14ac:dyDescent="0.3">
      <c r="J15" s="19">
        <f t="shared" si="0"/>
        <v>-16.382741872941391</v>
      </c>
      <c r="K15">
        <f t="shared" si="1"/>
        <v>25</v>
      </c>
      <c r="L15" s="14">
        <f t="shared" si="2"/>
        <v>25</v>
      </c>
      <c r="M15" s="25">
        <f t="shared" si="3"/>
        <v>-25</v>
      </c>
      <c r="N15" s="17">
        <v>5</v>
      </c>
      <c r="O15" s="18">
        <v>-5</v>
      </c>
      <c r="S15" s="28" t="s">
        <v>176</v>
      </c>
      <c r="T15" s="28">
        <v>216</v>
      </c>
    </row>
    <row r="16" spans="10:20" x14ac:dyDescent="0.25">
      <c r="J16" s="19">
        <f t="shared" si="0"/>
        <v>-22.255535954192787</v>
      </c>
      <c r="K16">
        <f t="shared" si="1"/>
        <v>100</v>
      </c>
      <c r="L16" s="14">
        <f t="shared" si="2"/>
        <v>25</v>
      </c>
      <c r="M16" s="25">
        <f t="shared" si="3"/>
        <v>-50</v>
      </c>
      <c r="N16" s="17">
        <v>5</v>
      </c>
      <c r="O16" s="18">
        <v>-10</v>
      </c>
    </row>
    <row r="17" spans="10:27" ht="15.75" thickBot="1" x14ac:dyDescent="0.3">
      <c r="J17" s="19">
        <f t="shared" si="0"/>
        <v>-28.128330035444183</v>
      </c>
      <c r="K17">
        <f t="shared" si="1"/>
        <v>225</v>
      </c>
      <c r="L17" s="14">
        <f t="shared" si="2"/>
        <v>25</v>
      </c>
      <c r="M17" s="25">
        <f t="shared" si="3"/>
        <v>-75</v>
      </c>
      <c r="N17" s="17">
        <v>5</v>
      </c>
      <c r="O17" s="18">
        <v>-15</v>
      </c>
      <c r="S17" t="s">
        <v>177</v>
      </c>
    </row>
    <row r="18" spans="10:27" x14ac:dyDescent="0.25">
      <c r="J18" s="19">
        <f t="shared" si="0"/>
        <v>-34.001124116695578</v>
      </c>
      <c r="K18">
        <f t="shared" si="1"/>
        <v>400</v>
      </c>
      <c r="L18" s="14">
        <f t="shared" si="2"/>
        <v>25</v>
      </c>
      <c r="M18" s="25">
        <f t="shared" si="3"/>
        <v>-100</v>
      </c>
      <c r="N18" s="17">
        <v>5</v>
      </c>
      <c r="O18" s="18">
        <v>-20</v>
      </c>
      <c r="S18" s="29"/>
      <c r="T18" s="29" t="s">
        <v>182</v>
      </c>
      <c r="U18" s="29" t="s">
        <v>183</v>
      </c>
      <c r="V18" s="29" t="s">
        <v>184</v>
      </c>
      <c r="W18" s="29" t="s">
        <v>185</v>
      </c>
      <c r="X18" s="29" t="s">
        <v>186</v>
      </c>
    </row>
    <row r="19" spans="10:27" x14ac:dyDescent="0.25">
      <c r="J19" s="19">
        <f t="shared" si="0"/>
        <v>-39.873918197946971</v>
      </c>
      <c r="K19">
        <f t="shared" si="1"/>
        <v>625</v>
      </c>
      <c r="L19" s="14">
        <f t="shared" si="2"/>
        <v>25</v>
      </c>
      <c r="M19" s="25">
        <f t="shared" si="3"/>
        <v>-125</v>
      </c>
      <c r="N19" s="17">
        <v>5</v>
      </c>
      <c r="O19" s="18">
        <v>-25</v>
      </c>
      <c r="S19" s="27" t="s">
        <v>178</v>
      </c>
      <c r="T19" s="27">
        <v>4</v>
      </c>
      <c r="U19" s="27">
        <v>275094.95917117351</v>
      </c>
      <c r="V19" s="27">
        <v>68773.739792793378</v>
      </c>
      <c r="W19" s="27">
        <v>86558.979561630127</v>
      </c>
      <c r="X19" s="27">
        <v>0</v>
      </c>
    </row>
    <row r="20" spans="10:27" x14ac:dyDescent="0.25">
      <c r="J20" s="19">
        <f t="shared" si="0"/>
        <v>-45.74671227919837</v>
      </c>
      <c r="K20">
        <f t="shared" si="1"/>
        <v>900</v>
      </c>
      <c r="L20" s="14">
        <f t="shared" si="2"/>
        <v>25</v>
      </c>
      <c r="M20" s="25">
        <f t="shared" si="3"/>
        <v>-150</v>
      </c>
      <c r="N20" s="17">
        <v>5</v>
      </c>
      <c r="O20" s="18">
        <v>-30</v>
      </c>
      <c r="S20" s="27" t="s">
        <v>179</v>
      </c>
      <c r="T20" s="27">
        <v>211</v>
      </c>
      <c r="U20" s="27">
        <v>167.64591229899335</v>
      </c>
      <c r="V20" s="27">
        <v>0.79453039004262249</v>
      </c>
      <c r="W20" s="27"/>
      <c r="X20" s="27"/>
    </row>
    <row r="21" spans="10:27" ht="15.75" thickBot="1" x14ac:dyDescent="0.3">
      <c r="J21" s="19">
        <f t="shared" si="0"/>
        <v>-51.619506360449762</v>
      </c>
      <c r="K21">
        <f t="shared" si="1"/>
        <v>1225</v>
      </c>
      <c r="L21" s="14">
        <f t="shared" si="2"/>
        <v>25</v>
      </c>
      <c r="M21" s="25">
        <f t="shared" si="3"/>
        <v>-175</v>
      </c>
      <c r="N21" s="17">
        <v>5</v>
      </c>
      <c r="O21" s="18">
        <v>-35</v>
      </c>
      <c r="S21" s="28" t="s">
        <v>180</v>
      </c>
      <c r="T21" s="28">
        <v>215</v>
      </c>
      <c r="U21" s="28">
        <v>275262.6050834725</v>
      </c>
      <c r="V21" s="28"/>
      <c r="W21" s="28"/>
      <c r="X21" s="28"/>
    </row>
    <row r="22" spans="10:27" ht="15.75" thickBot="1" x14ac:dyDescent="0.3">
      <c r="J22" s="19">
        <f t="shared" si="0"/>
        <v>-57.492300441701161</v>
      </c>
      <c r="K22">
        <f t="shared" si="1"/>
        <v>1600</v>
      </c>
      <c r="L22" s="14">
        <f t="shared" si="2"/>
        <v>25</v>
      </c>
      <c r="M22" s="25">
        <f t="shared" si="3"/>
        <v>-200</v>
      </c>
      <c r="N22" s="17">
        <v>5</v>
      </c>
      <c r="O22" s="18">
        <v>-40</v>
      </c>
    </row>
    <row r="23" spans="10:27" x14ac:dyDescent="0.25">
      <c r="J23" s="19">
        <f t="shared" si="0"/>
        <v>-63.365094522952553</v>
      </c>
      <c r="K23">
        <f t="shared" si="1"/>
        <v>2025</v>
      </c>
      <c r="L23" s="14">
        <f t="shared" si="2"/>
        <v>25</v>
      </c>
      <c r="M23" s="25">
        <f t="shared" si="3"/>
        <v>-225</v>
      </c>
      <c r="N23" s="17">
        <v>5</v>
      </c>
      <c r="O23" s="18">
        <v>-45</v>
      </c>
      <c r="S23" s="29"/>
      <c r="T23" s="29" t="s">
        <v>187</v>
      </c>
      <c r="U23" s="29" t="s">
        <v>175</v>
      </c>
      <c r="V23" s="29" t="s">
        <v>188</v>
      </c>
      <c r="W23" s="29" t="s">
        <v>189</v>
      </c>
      <c r="X23" s="29" t="s">
        <v>190</v>
      </c>
      <c r="Y23" s="29" t="s">
        <v>191</v>
      </c>
      <c r="Z23" s="29" t="s">
        <v>192</v>
      </c>
      <c r="AA23" s="29" t="s">
        <v>193</v>
      </c>
    </row>
    <row r="24" spans="10:27" x14ac:dyDescent="0.25">
      <c r="J24" s="19">
        <f t="shared" si="0"/>
        <v>33.642548275588467</v>
      </c>
      <c r="K24">
        <f t="shared" si="1"/>
        <v>1600</v>
      </c>
      <c r="L24" s="14">
        <f t="shared" si="2"/>
        <v>100</v>
      </c>
      <c r="M24" s="25">
        <f t="shared" si="3"/>
        <v>400</v>
      </c>
      <c r="N24" s="17">
        <f>N6+5</f>
        <v>10</v>
      </c>
      <c r="O24" s="18">
        <f>O6</f>
        <v>40</v>
      </c>
      <c r="S24" s="27" t="s">
        <v>181</v>
      </c>
      <c r="T24" s="27">
        <v>-8.0177515518373355</v>
      </c>
      <c r="U24" s="27">
        <v>0.21749817325496582</v>
      </c>
      <c r="V24" s="27">
        <v>-36.863535136170519</v>
      </c>
      <c r="W24" s="27">
        <v>6.5618153275015919E-94</v>
      </c>
      <c r="X24" s="27">
        <v>-8.4464993163440418</v>
      </c>
      <c r="Y24" s="27">
        <v>-7.5890037873306291</v>
      </c>
      <c r="Z24" s="27">
        <v>-8.4464993163440418</v>
      </c>
      <c r="AA24" s="27">
        <v>-7.5890037873306291</v>
      </c>
    </row>
    <row r="25" spans="10:27" x14ac:dyDescent="0.25">
      <c r="J25" s="19">
        <f t="shared" si="0"/>
        <v>27.445420765619041</v>
      </c>
      <c r="K25">
        <f t="shared" si="1"/>
        <v>1225</v>
      </c>
      <c r="L25" s="14">
        <f t="shared" si="2"/>
        <v>100</v>
      </c>
      <c r="M25" s="25">
        <f t="shared" si="3"/>
        <v>350</v>
      </c>
      <c r="N25" s="17">
        <f t="shared" ref="N25:N88" si="4">N7+5</f>
        <v>10</v>
      </c>
      <c r="O25" s="18">
        <f t="shared" ref="O25:O88" si="5">O7</f>
        <v>35</v>
      </c>
      <c r="S25" s="27" t="s">
        <v>168</v>
      </c>
      <c r="T25" s="27">
        <v>6.490096133922511E-3</v>
      </c>
      <c r="U25" s="27">
        <v>2.3003429503579614E-4</v>
      </c>
      <c r="V25" s="27">
        <v>28.213602380082381</v>
      </c>
      <c r="W25" s="27">
        <v>1.5193515833456047E-73</v>
      </c>
      <c r="X25" s="27">
        <v>6.0366362805339639E-3</v>
      </c>
      <c r="Y25" s="27">
        <v>6.9435559873110581E-3</v>
      </c>
      <c r="Z25" s="27">
        <v>6.0366362805339639E-3</v>
      </c>
      <c r="AA25" s="27">
        <v>6.9435559873110581E-3</v>
      </c>
    </row>
    <row r="26" spans="10:27" x14ac:dyDescent="0.25">
      <c r="J26" s="19">
        <f t="shared" si="0"/>
        <v>21.248293255649617</v>
      </c>
      <c r="K26">
        <f t="shared" si="1"/>
        <v>900</v>
      </c>
      <c r="L26" s="14">
        <f t="shared" si="2"/>
        <v>100</v>
      </c>
      <c r="M26" s="25">
        <f t="shared" si="3"/>
        <v>300</v>
      </c>
      <c r="N26" s="17">
        <f t="shared" si="4"/>
        <v>10</v>
      </c>
      <c r="O26" s="18">
        <f t="shared" si="5"/>
        <v>30</v>
      </c>
      <c r="S26" s="27" t="s">
        <v>169</v>
      </c>
      <c r="T26" s="27">
        <v>4.4468025722895479E-3</v>
      </c>
      <c r="U26" s="27">
        <v>1.354566524059663E-4</v>
      </c>
      <c r="V26" s="27">
        <v>32.828233189776398</v>
      </c>
      <c r="W26" s="27">
        <v>7.3917443062067932E-85</v>
      </c>
      <c r="X26" s="27">
        <v>4.1797808495896583E-3</v>
      </c>
      <c r="Y26" s="27">
        <v>4.7138242949894375E-3</v>
      </c>
      <c r="Z26" s="27">
        <v>4.1797808495896583E-3</v>
      </c>
      <c r="AA26" s="27">
        <v>4.7138242949894375E-3</v>
      </c>
    </row>
    <row r="27" spans="10:27" x14ac:dyDescent="0.25">
      <c r="J27" s="19">
        <f t="shared" si="0"/>
        <v>15.051165745680198</v>
      </c>
      <c r="K27">
        <f t="shared" si="1"/>
        <v>625</v>
      </c>
      <c r="L27" s="14">
        <f t="shared" si="2"/>
        <v>100</v>
      </c>
      <c r="M27" s="25">
        <f t="shared" si="3"/>
        <v>250</v>
      </c>
      <c r="N27" s="17">
        <f t="shared" si="4"/>
        <v>10</v>
      </c>
      <c r="O27" s="18">
        <f t="shared" si="5"/>
        <v>25</v>
      </c>
      <c r="S27" s="27" t="s">
        <v>0</v>
      </c>
      <c r="T27" s="27">
        <v>-0.79372336439935665</v>
      </c>
      <c r="U27" s="27">
        <v>1.53632955492575E-2</v>
      </c>
      <c r="V27" s="27">
        <v>-51.66361356875133</v>
      </c>
      <c r="W27" s="27">
        <v>9.9881326452888693E-122</v>
      </c>
      <c r="X27" s="27">
        <v>-0.82400857794217697</v>
      </c>
      <c r="Y27" s="27">
        <v>-0.76343815085653632</v>
      </c>
      <c r="Z27" s="27">
        <v>-0.82400857794217697</v>
      </c>
      <c r="AA27" s="27">
        <v>-0.76343815085653632</v>
      </c>
    </row>
    <row r="28" spans="10:27" ht="15.75" thickBot="1" x14ac:dyDescent="0.3">
      <c r="J28" s="19">
        <f t="shared" si="0"/>
        <v>8.8540382357107763</v>
      </c>
      <c r="K28">
        <f t="shared" si="1"/>
        <v>400</v>
      </c>
      <c r="L28" s="14">
        <f t="shared" si="2"/>
        <v>100</v>
      </c>
      <c r="M28" s="25">
        <f t="shared" si="3"/>
        <v>200</v>
      </c>
      <c r="N28" s="17">
        <f t="shared" si="4"/>
        <v>10</v>
      </c>
      <c r="O28" s="18">
        <f t="shared" si="5"/>
        <v>20</v>
      </c>
      <c r="S28" s="28" t="s">
        <v>1</v>
      </c>
      <c r="T28" s="28">
        <v>1.2036104008063375</v>
      </c>
      <c r="U28" s="28">
        <v>4.9846698408449472E-3</v>
      </c>
      <c r="V28" s="28">
        <v>241.46241160122943</v>
      </c>
      <c r="W28" s="28">
        <v>1.0117994179102623E-259</v>
      </c>
      <c r="X28" s="28">
        <v>1.1937842674688361</v>
      </c>
      <c r="Y28" s="28">
        <v>1.2134365341438389</v>
      </c>
      <c r="Z28" s="28">
        <v>1.1937842674688361</v>
      </c>
      <c r="AA28" s="28">
        <v>1.2134365341438389</v>
      </c>
    </row>
    <row r="29" spans="10:27" x14ac:dyDescent="0.25">
      <c r="J29" s="19">
        <f t="shared" si="0"/>
        <v>2.6569107257413531</v>
      </c>
      <c r="K29">
        <f t="shared" si="1"/>
        <v>225</v>
      </c>
      <c r="L29" s="14">
        <f t="shared" si="2"/>
        <v>100</v>
      </c>
      <c r="M29" s="25">
        <f t="shared" si="3"/>
        <v>150</v>
      </c>
      <c r="N29" s="17">
        <f t="shared" si="4"/>
        <v>10</v>
      </c>
      <c r="O29" s="18">
        <f t="shared" si="5"/>
        <v>15</v>
      </c>
    </row>
    <row r="30" spans="10:27" x14ac:dyDescent="0.25">
      <c r="J30" s="19">
        <f t="shared" si="0"/>
        <v>-3.5402167842280603</v>
      </c>
      <c r="K30">
        <f t="shared" si="1"/>
        <v>100</v>
      </c>
      <c r="L30" s="14">
        <f t="shared" si="2"/>
        <v>100</v>
      </c>
      <c r="M30" s="25">
        <f t="shared" si="3"/>
        <v>100</v>
      </c>
      <c r="N30" s="17">
        <f t="shared" si="4"/>
        <v>10</v>
      </c>
      <c r="O30" s="18">
        <f t="shared" si="5"/>
        <v>10</v>
      </c>
    </row>
    <row r="31" spans="10:27" x14ac:dyDescent="0.25">
      <c r="J31" s="19">
        <f t="shared" si="0"/>
        <v>-9.7373442941974826</v>
      </c>
      <c r="K31">
        <f t="shared" si="1"/>
        <v>25</v>
      </c>
      <c r="L31" s="14">
        <f t="shared" si="2"/>
        <v>100</v>
      </c>
      <c r="M31" s="25">
        <f t="shared" si="3"/>
        <v>50</v>
      </c>
      <c r="N31" s="17">
        <f t="shared" si="4"/>
        <v>10</v>
      </c>
      <c r="O31" s="18">
        <f t="shared" si="5"/>
        <v>5</v>
      </c>
    </row>
    <row r="32" spans="10:27" x14ac:dyDescent="0.25">
      <c r="J32" s="19">
        <f t="shared" si="0"/>
        <v>-15.934471804166904</v>
      </c>
      <c r="K32">
        <f t="shared" si="1"/>
        <v>0</v>
      </c>
      <c r="L32" s="14">
        <f t="shared" si="2"/>
        <v>100</v>
      </c>
      <c r="M32" s="25">
        <f t="shared" si="3"/>
        <v>0</v>
      </c>
      <c r="N32" s="17">
        <f t="shared" si="4"/>
        <v>10</v>
      </c>
      <c r="O32" s="18">
        <f t="shared" si="5"/>
        <v>0</v>
      </c>
    </row>
    <row r="33" spans="10:21" x14ac:dyDescent="0.25">
      <c r="J33" s="19">
        <f t="shared" si="0"/>
        <v>-22.131599314136327</v>
      </c>
      <c r="K33">
        <f t="shared" si="1"/>
        <v>25</v>
      </c>
      <c r="L33" s="14">
        <f t="shared" si="2"/>
        <v>100</v>
      </c>
      <c r="M33" s="25">
        <f t="shared" si="3"/>
        <v>-50</v>
      </c>
      <c r="N33" s="17">
        <f t="shared" si="4"/>
        <v>10</v>
      </c>
      <c r="O33" s="18">
        <f t="shared" si="5"/>
        <v>-5</v>
      </c>
    </row>
    <row r="34" spans="10:21" x14ac:dyDescent="0.25">
      <c r="J34" s="19">
        <f t="shared" si="0"/>
        <v>-28.328726824105743</v>
      </c>
      <c r="K34">
        <f t="shared" si="1"/>
        <v>100</v>
      </c>
      <c r="L34" s="14">
        <f t="shared" si="2"/>
        <v>100</v>
      </c>
      <c r="M34" s="25">
        <f t="shared" si="3"/>
        <v>-100</v>
      </c>
      <c r="N34" s="17">
        <f t="shared" si="4"/>
        <v>10</v>
      </c>
      <c r="O34" s="18">
        <f t="shared" si="5"/>
        <v>-10</v>
      </c>
      <c r="U34" t="s">
        <v>194</v>
      </c>
    </row>
    <row r="35" spans="10:21" x14ac:dyDescent="0.25">
      <c r="J35" s="19">
        <f t="shared" si="0"/>
        <v>-34.525854334075163</v>
      </c>
      <c r="K35">
        <f t="shared" si="1"/>
        <v>225</v>
      </c>
      <c r="L35" s="14">
        <f t="shared" si="2"/>
        <v>100</v>
      </c>
      <c r="M35" s="25">
        <f t="shared" si="3"/>
        <v>-150</v>
      </c>
      <c r="N35" s="17">
        <f t="shared" si="4"/>
        <v>10</v>
      </c>
      <c r="O35" s="18">
        <f t="shared" si="5"/>
        <v>-15</v>
      </c>
    </row>
    <row r="36" spans="10:21" x14ac:dyDescent="0.25">
      <c r="J36" s="19">
        <f t="shared" si="0"/>
        <v>-40.722981844044583</v>
      </c>
      <c r="K36">
        <f t="shared" si="1"/>
        <v>400</v>
      </c>
      <c r="L36" s="14">
        <f t="shared" si="2"/>
        <v>100</v>
      </c>
      <c r="M36" s="25">
        <f t="shared" si="3"/>
        <v>-200</v>
      </c>
      <c r="N36" s="17">
        <f t="shared" si="4"/>
        <v>10</v>
      </c>
      <c r="O36" s="18">
        <f t="shared" si="5"/>
        <v>-20</v>
      </c>
    </row>
    <row r="37" spans="10:21" x14ac:dyDescent="0.25">
      <c r="J37" s="19">
        <f t="shared" si="0"/>
        <v>-46.920109354014002</v>
      </c>
      <c r="K37">
        <f t="shared" si="1"/>
        <v>625</v>
      </c>
      <c r="L37" s="14">
        <f t="shared" si="2"/>
        <v>100</v>
      </c>
      <c r="M37" s="25">
        <f t="shared" si="3"/>
        <v>-250</v>
      </c>
      <c r="N37" s="17">
        <f t="shared" si="4"/>
        <v>10</v>
      </c>
      <c r="O37" s="18">
        <f t="shared" si="5"/>
        <v>-25</v>
      </c>
    </row>
    <row r="38" spans="10:21" x14ac:dyDescent="0.25">
      <c r="J38" s="19">
        <f t="shared" si="0"/>
        <v>-53.117236863983422</v>
      </c>
      <c r="K38">
        <f t="shared" si="1"/>
        <v>900</v>
      </c>
      <c r="L38" s="14">
        <f t="shared" si="2"/>
        <v>100</v>
      </c>
      <c r="M38" s="25">
        <f t="shared" si="3"/>
        <v>-300</v>
      </c>
      <c r="N38" s="17">
        <f t="shared" si="4"/>
        <v>10</v>
      </c>
      <c r="O38" s="18">
        <f t="shared" si="5"/>
        <v>-30</v>
      </c>
    </row>
    <row r="39" spans="10:21" x14ac:dyDescent="0.25">
      <c r="J39" s="19">
        <f t="shared" si="0"/>
        <v>-59.314364373952841</v>
      </c>
      <c r="K39">
        <f t="shared" si="1"/>
        <v>1225</v>
      </c>
      <c r="L39" s="14">
        <f t="shared" si="2"/>
        <v>100</v>
      </c>
      <c r="M39" s="25">
        <f t="shared" si="3"/>
        <v>-350</v>
      </c>
      <c r="N39" s="17">
        <f t="shared" si="4"/>
        <v>10</v>
      </c>
      <c r="O39" s="18">
        <f t="shared" si="5"/>
        <v>-35</v>
      </c>
    </row>
    <row r="40" spans="10:21" x14ac:dyDescent="0.25">
      <c r="J40" s="19">
        <f t="shared" si="0"/>
        <v>-65.511491883922261</v>
      </c>
      <c r="K40">
        <f t="shared" si="1"/>
        <v>1600</v>
      </c>
      <c r="L40" s="14">
        <f t="shared" si="2"/>
        <v>100</v>
      </c>
      <c r="M40" s="25">
        <f t="shared" si="3"/>
        <v>-400</v>
      </c>
      <c r="N40" s="17">
        <f t="shared" si="4"/>
        <v>10</v>
      </c>
      <c r="O40" s="18">
        <f t="shared" si="5"/>
        <v>-40</v>
      </c>
    </row>
    <row r="41" spans="10:21" x14ac:dyDescent="0.25">
      <c r="J41" s="19">
        <f t="shared" si="0"/>
        <v>-71.708619393891681</v>
      </c>
      <c r="K41">
        <f t="shared" si="1"/>
        <v>2025</v>
      </c>
      <c r="L41" s="14">
        <f t="shared" si="2"/>
        <v>100</v>
      </c>
      <c r="M41" s="25">
        <f t="shared" si="3"/>
        <v>-450</v>
      </c>
      <c r="N41" s="17">
        <f t="shared" si="4"/>
        <v>10</v>
      </c>
      <c r="O41" s="18">
        <f t="shared" si="5"/>
        <v>-45</v>
      </c>
    </row>
    <row r="42" spans="10:21" x14ac:dyDescent="0.25">
      <c r="J42" s="19">
        <f t="shared" si="0"/>
        <v>31.835724640164134</v>
      </c>
      <c r="K42">
        <f t="shared" si="1"/>
        <v>1600</v>
      </c>
      <c r="L42" s="14">
        <f t="shared" si="2"/>
        <v>225</v>
      </c>
      <c r="M42" s="25">
        <f t="shared" si="3"/>
        <v>600</v>
      </c>
      <c r="N42" s="17">
        <f t="shared" si="4"/>
        <v>15</v>
      </c>
      <c r="O42" s="18">
        <f t="shared" si="5"/>
        <v>40</v>
      </c>
    </row>
    <row r="43" spans="10:21" x14ac:dyDescent="0.25">
      <c r="J43" s="19">
        <f t="shared" si="0"/>
        <v>25.43151479664407</v>
      </c>
      <c r="K43">
        <f t="shared" si="1"/>
        <v>1225</v>
      </c>
      <c r="L43" s="14">
        <f t="shared" si="2"/>
        <v>225</v>
      </c>
      <c r="M43" s="25">
        <f t="shared" si="3"/>
        <v>525</v>
      </c>
      <c r="N43" s="17">
        <f t="shared" si="4"/>
        <v>15</v>
      </c>
      <c r="O43" s="18">
        <f t="shared" si="5"/>
        <v>35</v>
      </c>
    </row>
    <row r="44" spans="10:21" x14ac:dyDescent="0.25">
      <c r="J44" s="19">
        <f t="shared" si="0"/>
        <v>19.027304953124002</v>
      </c>
      <c r="K44">
        <f t="shared" si="1"/>
        <v>900</v>
      </c>
      <c r="L44" s="14">
        <f t="shared" si="2"/>
        <v>225</v>
      </c>
      <c r="M44" s="25">
        <f t="shared" si="3"/>
        <v>450</v>
      </c>
      <c r="N44" s="17">
        <f t="shared" si="4"/>
        <v>15</v>
      </c>
      <c r="O44" s="18">
        <f t="shared" si="5"/>
        <v>30</v>
      </c>
    </row>
    <row r="45" spans="10:21" x14ac:dyDescent="0.25">
      <c r="J45" s="19">
        <f t="shared" si="0"/>
        <v>12.623095109603938</v>
      </c>
      <c r="K45">
        <f t="shared" si="1"/>
        <v>625</v>
      </c>
      <c r="L45" s="14">
        <f t="shared" si="2"/>
        <v>225</v>
      </c>
      <c r="M45" s="25">
        <f t="shared" si="3"/>
        <v>375</v>
      </c>
      <c r="N45" s="17">
        <f t="shared" si="4"/>
        <v>15</v>
      </c>
      <c r="O45" s="18">
        <f t="shared" si="5"/>
        <v>25</v>
      </c>
    </row>
    <row r="46" spans="10:21" x14ac:dyDescent="0.25">
      <c r="J46" s="19">
        <f t="shared" si="0"/>
        <v>6.2188852660838716</v>
      </c>
      <c r="K46">
        <f t="shared" si="1"/>
        <v>400</v>
      </c>
      <c r="L46" s="14">
        <f t="shared" si="2"/>
        <v>225</v>
      </c>
      <c r="M46" s="25">
        <f t="shared" si="3"/>
        <v>300</v>
      </c>
      <c r="N46" s="17">
        <f t="shared" si="4"/>
        <v>15</v>
      </c>
      <c r="O46" s="18">
        <f t="shared" si="5"/>
        <v>20</v>
      </c>
    </row>
    <row r="47" spans="10:21" x14ac:dyDescent="0.25">
      <c r="J47" s="19">
        <f t="shared" si="0"/>
        <v>-0.18532457743619446</v>
      </c>
      <c r="K47">
        <f t="shared" si="1"/>
        <v>225</v>
      </c>
      <c r="L47" s="14">
        <f t="shared" si="2"/>
        <v>225</v>
      </c>
      <c r="M47" s="25">
        <f t="shared" si="3"/>
        <v>225</v>
      </c>
      <c r="N47" s="17">
        <f t="shared" si="4"/>
        <v>15</v>
      </c>
      <c r="O47" s="18">
        <f t="shared" si="5"/>
        <v>15</v>
      </c>
    </row>
    <row r="48" spans="10:21" x14ac:dyDescent="0.25">
      <c r="J48" s="19">
        <f t="shared" si="0"/>
        <v>-6.5895344209562525</v>
      </c>
      <c r="K48">
        <f t="shared" si="1"/>
        <v>100</v>
      </c>
      <c r="L48" s="14">
        <f t="shared" si="2"/>
        <v>225</v>
      </c>
      <c r="M48" s="25">
        <f t="shared" si="3"/>
        <v>150</v>
      </c>
      <c r="N48" s="17">
        <f t="shared" si="4"/>
        <v>15</v>
      </c>
      <c r="O48" s="18">
        <f t="shared" si="5"/>
        <v>10</v>
      </c>
    </row>
    <row r="49" spans="10:15" x14ac:dyDescent="0.25">
      <c r="J49" s="19">
        <f t="shared" si="0"/>
        <v>-12.993744264476318</v>
      </c>
      <c r="K49">
        <f t="shared" si="1"/>
        <v>25</v>
      </c>
      <c r="L49" s="14">
        <f t="shared" si="2"/>
        <v>225</v>
      </c>
      <c r="M49" s="25">
        <f t="shared" si="3"/>
        <v>75</v>
      </c>
      <c r="N49" s="17">
        <f t="shared" si="4"/>
        <v>15</v>
      </c>
      <c r="O49" s="18">
        <f t="shared" si="5"/>
        <v>5</v>
      </c>
    </row>
    <row r="50" spans="10:15" x14ac:dyDescent="0.25">
      <c r="J50" s="19">
        <f t="shared" si="0"/>
        <v>-19.397954107996384</v>
      </c>
      <c r="K50">
        <f t="shared" si="1"/>
        <v>0</v>
      </c>
      <c r="L50" s="14">
        <f t="shared" si="2"/>
        <v>225</v>
      </c>
      <c r="M50" s="25">
        <f t="shared" si="3"/>
        <v>0</v>
      </c>
      <c r="N50" s="17">
        <f t="shared" si="4"/>
        <v>15</v>
      </c>
      <c r="O50" s="18">
        <f t="shared" si="5"/>
        <v>0</v>
      </c>
    </row>
    <row r="51" spans="10:15" x14ac:dyDescent="0.25">
      <c r="J51" s="19">
        <f t="shared" si="0"/>
        <v>-25.802163951516448</v>
      </c>
      <c r="K51">
        <f t="shared" si="1"/>
        <v>25</v>
      </c>
      <c r="L51" s="14">
        <f t="shared" si="2"/>
        <v>225</v>
      </c>
      <c r="M51" s="25">
        <f t="shared" si="3"/>
        <v>-75</v>
      </c>
      <c r="N51" s="17">
        <f t="shared" si="4"/>
        <v>15</v>
      </c>
      <c r="O51" s="18">
        <f t="shared" si="5"/>
        <v>-5</v>
      </c>
    </row>
    <row r="52" spans="10:15" x14ac:dyDescent="0.25">
      <c r="J52" s="19">
        <f t="shared" si="0"/>
        <v>-32.206373795036512</v>
      </c>
      <c r="K52">
        <f t="shared" si="1"/>
        <v>100</v>
      </c>
      <c r="L52" s="14">
        <f t="shared" si="2"/>
        <v>225</v>
      </c>
      <c r="M52" s="25">
        <f t="shared" si="3"/>
        <v>-150</v>
      </c>
      <c r="N52" s="17">
        <f t="shared" si="4"/>
        <v>15</v>
      </c>
      <c r="O52" s="18">
        <f t="shared" si="5"/>
        <v>-10</v>
      </c>
    </row>
    <row r="53" spans="10:15" x14ac:dyDescent="0.25">
      <c r="J53" s="19">
        <f t="shared" si="0"/>
        <v>-38.610583638556577</v>
      </c>
      <c r="K53">
        <f t="shared" si="1"/>
        <v>225</v>
      </c>
      <c r="L53" s="14">
        <f t="shared" si="2"/>
        <v>225</v>
      </c>
      <c r="M53" s="25">
        <f t="shared" si="3"/>
        <v>-225</v>
      </c>
      <c r="N53" s="17">
        <f t="shared" si="4"/>
        <v>15</v>
      </c>
      <c r="O53" s="18">
        <f t="shared" si="5"/>
        <v>-15</v>
      </c>
    </row>
    <row r="54" spans="10:15" x14ac:dyDescent="0.25">
      <c r="J54" s="19">
        <f t="shared" si="0"/>
        <v>-45.014793482076641</v>
      </c>
      <c r="K54">
        <f t="shared" si="1"/>
        <v>400</v>
      </c>
      <c r="L54" s="14">
        <f t="shared" si="2"/>
        <v>225</v>
      </c>
      <c r="M54" s="25">
        <f t="shared" si="3"/>
        <v>-300</v>
      </c>
      <c r="N54" s="17">
        <f t="shared" si="4"/>
        <v>15</v>
      </c>
      <c r="O54" s="18">
        <f t="shared" si="5"/>
        <v>-20</v>
      </c>
    </row>
    <row r="55" spans="10:15" x14ac:dyDescent="0.25">
      <c r="J55" s="19">
        <f t="shared" si="0"/>
        <v>-51.419003325596705</v>
      </c>
      <c r="K55">
        <f t="shared" si="1"/>
        <v>625</v>
      </c>
      <c r="L55" s="14">
        <f t="shared" si="2"/>
        <v>225</v>
      </c>
      <c r="M55" s="25">
        <f t="shared" si="3"/>
        <v>-375</v>
      </c>
      <c r="N55" s="17">
        <f t="shared" si="4"/>
        <v>15</v>
      </c>
      <c r="O55" s="18">
        <f t="shared" si="5"/>
        <v>-25</v>
      </c>
    </row>
    <row r="56" spans="10:15" x14ac:dyDescent="0.25">
      <c r="J56" s="19">
        <f t="shared" si="0"/>
        <v>-57.823213169116769</v>
      </c>
      <c r="K56">
        <f t="shared" si="1"/>
        <v>900</v>
      </c>
      <c r="L56" s="14">
        <f t="shared" si="2"/>
        <v>225</v>
      </c>
      <c r="M56" s="25">
        <f t="shared" si="3"/>
        <v>-450</v>
      </c>
      <c r="N56" s="17">
        <f t="shared" si="4"/>
        <v>15</v>
      </c>
      <c r="O56" s="18">
        <f t="shared" si="5"/>
        <v>-30</v>
      </c>
    </row>
    <row r="57" spans="10:15" x14ac:dyDescent="0.25">
      <c r="J57" s="19">
        <f t="shared" si="0"/>
        <v>-64.227423012636834</v>
      </c>
      <c r="K57">
        <f t="shared" si="1"/>
        <v>1225</v>
      </c>
      <c r="L57" s="14">
        <f t="shared" si="2"/>
        <v>225</v>
      </c>
      <c r="M57" s="25">
        <f t="shared" si="3"/>
        <v>-525</v>
      </c>
      <c r="N57" s="17">
        <f t="shared" si="4"/>
        <v>15</v>
      </c>
      <c r="O57" s="18">
        <f t="shared" si="5"/>
        <v>-35</v>
      </c>
    </row>
    <row r="58" spans="10:15" x14ac:dyDescent="0.25">
      <c r="J58" s="19">
        <f t="shared" si="0"/>
        <v>-70.631632856156898</v>
      </c>
      <c r="K58">
        <f t="shared" si="1"/>
        <v>1600</v>
      </c>
      <c r="L58" s="14">
        <f t="shared" si="2"/>
        <v>225</v>
      </c>
      <c r="M58" s="25">
        <f t="shared" si="3"/>
        <v>-600</v>
      </c>
      <c r="N58" s="17">
        <f t="shared" si="4"/>
        <v>15</v>
      </c>
      <c r="O58" s="18">
        <f t="shared" si="5"/>
        <v>-40</v>
      </c>
    </row>
    <row r="59" spans="10:15" x14ac:dyDescent="0.25">
      <c r="J59" s="19">
        <f t="shared" si="0"/>
        <v>-77.035842699676962</v>
      </c>
      <c r="K59">
        <f t="shared" si="1"/>
        <v>2025</v>
      </c>
      <c r="L59" s="14">
        <f t="shared" si="2"/>
        <v>225</v>
      </c>
      <c r="M59" s="25">
        <f t="shared" si="3"/>
        <v>-675</v>
      </c>
      <c r="N59" s="17">
        <f t="shared" si="4"/>
        <v>15</v>
      </c>
      <c r="O59" s="18">
        <f t="shared" si="5"/>
        <v>-45</v>
      </c>
    </row>
    <row r="60" spans="10:15" x14ac:dyDescent="0.25">
      <c r="J60" s="19">
        <f t="shared" si="0"/>
        <v>30.480785913112204</v>
      </c>
      <c r="K60">
        <f t="shared" si="1"/>
        <v>1600</v>
      </c>
      <c r="L60" s="14">
        <f t="shared" si="2"/>
        <v>400</v>
      </c>
      <c r="M60" s="25">
        <f t="shared" si="3"/>
        <v>800</v>
      </c>
      <c r="N60" s="17">
        <f t="shared" si="4"/>
        <v>20</v>
      </c>
      <c r="O60" s="18">
        <f t="shared" si="5"/>
        <v>40</v>
      </c>
    </row>
    <row r="61" spans="10:15" x14ac:dyDescent="0.25">
      <c r="J61" s="19">
        <f t="shared" si="0"/>
        <v>23.921284834789269</v>
      </c>
      <c r="K61">
        <f t="shared" si="1"/>
        <v>1225</v>
      </c>
      <c r="L61" s="14">
        <f t="shared" si="2"/>
        <v>400</v>
      </c>
      <c r="M61" s="25">
        <f t="shared" si="3"/>
        <v>700</v>
      </c>
      <c r="N61" s="17">
        <f t="shared" si="4"/>
        <v>20</v>
      </c>
      <c r="O61" s="18">
        <f t="shared" si="5"/>
        <v>35</v>
      </c>
    </row>
    <row r="62" spans="10:15" x14ac:dyDescent="0.25">
      <c r="J62" s="19">
        <f t="shared" si="0"/>
        <v>17.36178375646633</v>
      </c>
      <c r="K62">
        <f t="shared" si="1"/>
        <v>900</v>
      </c>
      <c r="L62" s="14">
        <f t="shared" si="2"/>
        <v>400</v>
      </c>
      <c r="M62" s="25">
        <f t="shared" si="3"/>
        <v>600</v>
      </c>
      <c r="N62" s="17">
        <f t="shared" si="4"/>
        <v>20</v>
      </c>
      <c r="O62" s="18">
        <f t="shared" si="5"/>
        <v>30</v>
      </c>
    </row>
    <row r="63" spans="10:15" x14ac:dyDescent="0.25">
      <c r="J63" s="19">
        <f t="shared" si="0"/>
        <v>10.802282678143399</v>
      </c>
      <c r="K63">
        <f t="shared" si="1"/>
        <v>625</v>
      </c>
      <c r="L63" s="14">
        <f t="shared" si="2"/>
        <v>400</v>
      </c>
      <c r="M63" s="25">
        <f t="shared" si="3"/>
        <v>500</v>
      </c>
      <c r="N63" s="17">
        <f t="shared" si="4"/>
        <v>20</v>
      </c>
      <c r="O63" s="18">
        <f t="shared" si="5"/>
        <v>25</v>
      </c>
    </row>
    <row r="64" spans="10:15" x14ac:dyDescent="0.25">
      <c r="J64" s="19">
        <f t="shared" si="0"/>
        <v>4.2427815998204661</v>
      </c>
      <c r="K64">
        <f t="shared" si="1"/>
        <v>400</v>
      </c>
      <c r="L64" s="14">
        <f t="shared" si="2"/>
        <v>400</v>
      </c>
      <c r="M64" s="25">
        <f t="shared" si="3"/>
        <v>400</v>
      </c>
      <c r="N64" s="17">
        <f t="shared" si="4"/>
        <v>20</v>
      </c>
      <c r="O64" s="18">
        <f t="shared" si="5"/>
        <v>20</v>
      </c>
    </row>
    <row r="65" spans="10:15" x14ac:dyDescent="0.25">
      <c r="J65" s="19">
        <f t="shared" si="0"/>
        <v>-2.3167194785024705</v>
      </c>
      <c r="K65">
        <f t="shared" si="1"/>
        <v>225</v>
      </c>
      <c r="L65" s="14">
        <f t="shared" si="2"/>
        <v>400</v>
      </c>
      <c r="M65" s="25">
        <f t="shared" si="3"/>
        <v>300</v>
      </c>
      <c r="N65" s="17">
        <f t="shared" si="4"/>
        <v>20</v>
      </c>
      <c r="O65" s="18">
        <f t="shared" si="5"/>
        <v>15</v>
      </c>
    </row>
    <row r="66" spans="10:15" x14ac:dyDescent="0.25">
      <c r="J66" s="19">
        <f t="shared" si="0"/>
        <v>-8.8762205568253947</v>
      </c>
      <c r="K66">
        <f t="shared" si="1"/>
        <v>100</v>
      </c>
      <c r="L66" s="14">
        <f t="shared" si="2"/>
        <v>400</v>
      </c>
      <c r="M66" s="25">
        <f t="shared" si="3"/>
        <v>200</v>
      </c>
      <c r="N66" s="17">
        <f t="shared" si="4"/>
        <v>20</v>
      </c>
      <c r="O66" s="18">
        <f t="shared" si="5"/>
        <v>10</v>
      </c>
    </row>
    <row r="67" spans="10:15" x14ac:dyDescent="0.25">
      <c r="J67" s="19">
        <f t="shared" si="0"/>
        <v>-15.43572163514833</v>
      </c>
      <c r="K67">
        <f t="shared" si="1"/>
        <v>25</v>
      </c>
      <c r="L67" s="14">
        <f t="shared" si="2"/>
        <v>400</v>
      </c>
      <c r="M67" s="25">
        <f t="shared" si="3"/>
        <v>100</v>
      </c>
      <c r="N67" s="17">
        <f t="shared" si="4"/>
        <v>20</v>
      </c>
      <c r="O67" s="18">
        <f t="shared" si="5"/>
        <v>5</v>
      </c>
    </row>
    <row r="68" spans="10:15" x14ac:dyDescent="0.25">
      <c r="J68" s="19">
        <f t="shared" si="0"/>
        <v>-21.995222713471264</v>
      </c>
      <c r="K68">
        <f t="shared" si="1"/>
        <v>0</v>
      </c>
      <c r="L68" s="14">
        <f t="shared" si="2"/>
        <v>400</v>
      </c>
      <c r="M68" s="25">
        <f t="shared" si="3"/>
        <v>0</v>
      </c>
      <c r="N68" s="17">
        <f t="shared" si="4"/>
        <v>20</v>
      </c>
      <c r="O68" s="18">
        <f t="shared" si="5"/>
        <v>0</v>
      </c>
    </row>
    <row r="69" spans="10:15" x14ac:dyDescent="0.25">
      <c r="J69" s="19">
        <f t="shared" si="0"/>
        <v>-28.554723791794199</v>
      </c>
      <c r="K69">
        <f t="shared" si="1"/>
        <v>25</v>
      </c>
      <c r="L69" s="14">
        <f t="shared" si="2"/>
        <v>400</v>
      </c>
      <c r="M69" s="25">
        <f t="shared" si="3"/>
        <v>-100</v>
      </c>
      <c r="N69" s="17">
        <f t="shared" si="4"/>
        <v>20</v>
      </c>
      <c r="O69" s="18">
        <f t="shared" si="5"/>
        <v>-5</v>
      </c>
    </row>
    <row r="70" spans="10:15" x14ac:dyDescent="0.25">
      <c r="J70" s="19">
        <f t="shared" ref="J70:J133" si="6">35.74+0.6215*O70-35.75*N70^0.16+0.4275*O70*N70^0.16</f>
        <v>-35.114224870117127</v>
      </c>
      <c r="K70">
        <f t="shared" si="1"/>
        <v>100</v>
      </c>
      <c r="L70" s="14">
        <f t="shared" si="2"/>
        <v>400</v>
      </c>
      <c r="M70" s="25">
        <f t="shared" si="3"/>
        <v>-200</v>
      </c>
      <c r="N70" s="17">
        <f t="shared" si="4"/>
        <v>20</v>
      </c>
      <c r="O70" s="18">
        <f t="shared" si="5"/>
        <v>-10</v>
      </c>
    </row>
    <row r="71" spans="10:15" x14ac:dyDescent="0.25">
      <c r="J71" s="19">
        <f t="shared" si="6"/>
        <v>-41.673725948440065</v>
      </c>
      <c r="K71">
        <f t="shared" ref="K71:K134" si="7">O71^2</f>
        <v>225</v>
      </c>
      <c r="L71" s="14">
        <f t="shared" ref="L71:L134" si="8">N71^2</f>
        <v>400</v>
      </c>
      <c r="M71" s="25">
        <f t="shared" ref="M71:M134" si="9">N71*O71</f>
        <v>-300</v>
      </c>
      <c r="N71" s="17">
        <f t="shared" si="4"/>
        <v>20</v>
      </c>
      <c r="O71" s="18">
        <f t="shared" si="5"/>
        <v>-15</v>
      </c>
    </row>
    <row r="72" spans="10:15" x14ac:dyDescent="0.25">
      <c r="J72" s="19">
        <f t="shared" si="6"/>
        <v>-48.233227026762997</v>
      </c>
      <c r="K72">
        <f t="shared" si="7"/>
        <v>400</v>
      </c>
      <c r="L72" s="14">
        <f t="shared" si="8"/>
        <v>400</v>
      </c>
      <c r="M72" s="25">
        <f t="shared" si="9"/>
        <v>-400</v>
      </c>
      <c r="N72" s="17">
        <f t="shared" si="4"/>
        <v>20</v>
      </c>
      <c r="O72" s="18">
        <f t="shared" si="5"/>
        <v>-20</v>
      </c>
    </row>
    <row r="73" spans="10:15" x14ac:dyDescent="0.25">
      <c r="J73" s="19">
        <f t="shared" si="6"/>
        <v>-54.792728105085928</v>
      </c>
      <c r="K73">
        <f t="shared" si="7"/>
        <v>625</v>
      </c>
      <c r="L73" s="14">
        <f t="shared" si="8"/>
        <v>400</v>
      </c>
      <c r="M73" s="25">
        <f t="shared" si="9"/>
        <v>-500</v>
      </c>
      <c r="N73" s="17">
        <f t="shared" si="4"/>
        <v>20</v>
      </c>
      <c r="O73" s="18">
        <f t="shared" si="5"/>
        <v>-25</v>
      </c>
    </row>
    <row r="74" spans="10:15" x14ac:dyDescent="0.25">
      <c r="J74" s="19">
        <f t="shared" si="6"/>
        <v>-61.352229183408859</v>
      </c>
      <c r="K74">
        <f t="shared" si="7"/>
        <v>900</v>
      </c>
      <c r="L74" s="14">
        <f t="shared" si="8"/>
        <v>400</v>
      </c>
      <c r="M74" s="25">
        <f t="shared" si="9"/>
        <v>-600</v>
      </c>
      <c r="N74" s="17">
        <f t="shared" si="4"/>
        <v>20</v>
      </c>
      <c r="O74" s="18">
        <f t="shared" si="5"/>
        <v>-30</v>
      </c>
    </row>
    <row r="75" spans="10:15" x14ac:dyDescent="0.25">
      <c r="J75" s="19">
        <f t="shared" si="6"/>
        <v>-67.91173026173179</v>
      </c>
      <c r="K75">
        <f t="shared" si="7"/>
        <v>1225</v>
      </c>
      <c r="L75" s="14">
        <f t="shared" si="8"/>
        <v>400</v>
      </c>
      <c r="M75" s="25">
        <f t="shared" si="9"/>
        <v>-700</v>
      </c>
      <c r="N75" s="17">
        <f t="shared" si="4"/>
        <v>20</v>
      </c>
      <c r="O75" s="18">
        <f t="shared" si="5"/>
        <v>-35</v>
      </c>
    </row>
    <row r="76" spans="10:15" x14ac:dyDescent="0.25">
      <c r="J76" s="19">
        <f t="shared" si="6"/>
        <v>-74.471231340054729</v>
      </c>
      <c r="K76">
        <f t="shared" si="7"/>
        <v>1600</v>
      </c>
      <c r="L76" s="14">
        <f t="shared" si="8"/>
        <v>400</v>
      </c>
      <c r="M76" s="25">
        <f t="shared" si="9"/>
        <v>-800</v>
      </c>
      <c r="N76" s="17">
        <f t="shared" si="4"/>
        <v>20</v>
      </c>
      <c r="O76" s="18">
        <f t="shared" si="5"/>
        <v>-40</v>
      </c>
    </row>
    <row r="77" spans="10:15" x14ac:dyDescent="0.25">
      <c r="J77" s="19">
        <f t="shared" si="6"/>
        <v>-81.030732418377653</v>
      </c>
      <c r="K77">
        <f t="shared" si="7"/>
        <v>2025</v>
      </c>
      <c r="L77" s="14">
        <f t="shared" si="8"/>
        <v>400</v>
      </c>
      <c r="M77" s="25">
        <f t="shared" si="9"/>
        <v>-900</v>
      </c>
      <c r="N77" s="17">
        <f t="shared" si="4"/>
        <v>20</v>
      </c>
      <c r="O77" s="18">
        <f t="shared" si="5"/>
        <v>-45</v>
      </c>
    </row>
    <row r="78" spans="10:15" x14ac:dyDescent="0.25">
      <c r="J78" s="19">
        <f t="shared" si="6"/>
        <v>29.386013548484506</v>
      </c>
      <c r="K78">
        <f t="shared" si="7"/>
        <v>1600</v>
      </c>
      <c r="L78" s="14">
        <f t="shared" si="8"/>
        <v>625</v>
      </c>
      <c r="M78" s="25">
        <f t="shared" si="9"/>
        <v>1000</v>
      </c>
      <c r="N78" s="17">
        <f t="shared" si="4"/>
        <v>25</v>
      </c>
      <c r="O78" s="18">
        <f t="shared" si="5"/>
        <v>40</v>
      </c>
    </row>
    <row r="79" spans="10:15" x14ac:dyDescent="0.25">
      <c r="J79" s="19">
        <f t="shared" si="6"/>
        <v>22.70103922997971</v>
      </c>
      <c r="K79">
        <f t="shared" si="7"/>
        <v>1225</v>
      </c>
      <c r="L79" s="14">
        <f t="shared" si="8"/>
        <v>625</v>
      </c>
      <c r="M79" s="25">
        <f t="shared" si="9"/>
        <v>875</v>
      </c>
      <c r="N79" s="17">
        <f t="shared" si="4"/>
        <v>25</v>
      </c>
      <c r="O79" s="18">
        <f t="shared" si="5"/>
        <v>35</v>
      </c>
    </row>
    <row r="80" spans="10:15" x14ac:dyDescent="0.25">
      <c r="J80" s="19">
        <f t="shared" si="6"/>
        <v>16.016064911474913</v>
      </c>
      <c r="K80">
        <f t="shared" si="7"/>
        <v>900</v>
      </c>
      <c r="L80" s="14">
        <f t="shared" si="8"/>
        <v>625</v>
      </c>
      <c r="M80" s="25">
        <f t="shared" si="9"/>
        <v>750</v>
      </c>
      <c r="N80" s="17">
        <f t="shared" si="4"/>
        <v>25</v>
      </c>
      <c r="O80" s="18">
        <f t="shared" si="5"/>
        <v>30</v>
      </c>
    </row>
    <row r="81" spans="10:15" x14ac:dyDescent="0.25">
      <c r="J81" s="19">
        <f t="shared" si="6"/>
        <v>9.3310905929701171</v>
      </c>
      <c r="K81">
        <f t="shared" si="7"/>
        <v>625</v>
      </c>
      <c r="L81" s="14">
        <f t="shared" si="8"/>
        <v>625</v>
      </c>
      <c r="M81" s="25">
        <f t="shared" si="9"/>
        <v>625</v>
      </c>
      <c r="N81" s="17">
        <f t="shared" si="4"/>
        <v>25</v>
      </c>
      <c r="O81" s="18">
        <f t="shared" si="5"/>
        <v>25</v>
      </c>
    </row>
    <row r="82" spans="10:15" x14ac:dyDescent="0.25">
      <c r="J82" s="19">
        <f t="shared" si="6"/>
        <v>2.6461162744653244</v>
      </c>
      <c r="K82">
        <f t="shared" si="7"/>
        <v>400</v>
      </c>
      <c r="L82" s="14">
        <f t="shared" si="8"/>
        <v>625</v>
      </c>
      <c r="M82" s="25">
        <f t="shared" si="9"/>
        <v>500</v>
      </c>
      <c r="N82" s="17">
        <f t="shared" si="4"/>
        <v>25</v>
      </c>
      <c r="O82" s="18">
        <f t="shared" si="5"/>
        <v>20</v>
      </c>
    </row>
    <row r="83" spans="10:15" x14ac:dyDescent="0.25">
      <c r="J83" s="19">
        <f t="shared" si="6"/>
        <v>-4.0388580440394719</v>
      </c>
      <c r="K83">
        <f t="shared" si="7"/>
        <v>225</v>
      </c>
      <c r="L83" s="14">
        <f t="shared" si="8"/>
        <v>625</v>
      </c>
      <c r="M83" s="25">
        <f t="shared" si="9"/>
        <v>375</v>
      </c>
      <c r="N83" s="17">
        <f t="shared" si="4"/>
        <v>25</v>
      </c>
      <c r="O83" s="18">
        <f t="shared" si="5"/>
        <v>15</v>
      </c>
    </row>
    <row r="84" spans="10:15" x14ac:dyDescent="0.25">
      <c r="J84" s="19">
        <f t="shared" si="6"/>
        <v>-10.723832362544259</v>
      </c>
      <c r="K84">
        <f t="shared" si="7"/>
        <v>100</v>
      </c>
      <c r="L84" s="14">
        <f t="shared" si="8"/>
        <v>625</v>
      </c>
      <c r="M84" s="25">
        <f t="shared" si="9"/>
        <v>250</v>
      </c>
      <c r="N84" s="17">
        <f t="shared" si="4"/>
        <v>25</v>
      </c>
      <c r="O84" s="18">
        <f t="shared" si="5"/>
        <v>10</v>
      </c>
    </row>
    <row r="85" spans="10:15" x14ac:dyDescent="0.25">
      <c r="J85" s="19">
        <f t="shared" si="6"/>
        <v>-17.408806681049054</v>
      </c>
      <c r="K85">
        <f t="shared" si="7"/>
        <v>25</v>
      </c>
      <c r="L85" s="14">
        <f t="shared" si="8"/>
        <v>625</v>
      </c>
      <c r="M85" s="25">
        <f t="shared" si="9"/>
        <v>125</v>
      </c>
      <c r="N85" s="17">
        <f t="shared" si="4"/>
        <v>25</v>
      </c>
      <c r="O85" s="18">
        <f t="shared" si="5"/>
        <v>5</v>
      </c>
    </row>
    <row r="86" spans="10:15" x14ac:dyDescent="0.25">
      <c r="J86" s="19">
        <f t="shared" si="6"/>
        <v>-24.09378099955385</v>
      </c>
      <c r="K86">
        <f t="shared" si="7"/>
        <v>0</v>
      </c>
      <c r="L86" s="14">
        <f t="shared" si="8"/>
        <v>625</v>
      </c>
      <c r="M86" s="25">
        <f t="shared" si="9"/>
        <v>0</v>
      </c>
      <c r="N86" s="17">
        <f t="shared" si="4"/>
        <v>25</v>
      </c>
      <c r="O86" s="18">
        <f t="shared" si="5"/>
        <v>0</v>
      </c>
    </row>
    <row r="87" spans="10:15" x14ac:dyDescent="0.25">
      <c r="J87" s="19">
        <f t="shared" si="6"/>
        <v>-30.778755318058646</v>
      </c>
      <c r="K87">
        <f t="shared" si="7"/>
        <v>25</v>
      </c>
      <c r="L87" s="14">
        <f t="shared" si="8"/>
        <v>625</v>
      </c>
      <c r="M87" s="25">
        <f t="shared" si="9"/>
        <v>-125</v>
      </c>
      <c r="N87" s="17">
        <f t="shared" si="4"/>
        <v>25</v>
      </c>
      <c r="O87" s="18">
        <f t="shared" si="5"/>
        <v>-5</v>
      </c>
    </row>
    <row r="88" spans="10:15" x14ac:dyDescent="0.25">
      <c r="J88" s="19">
        <f t="shared" si="6"/>
        <v>-37.463729636563436</v>
      </c>
      <c r="K88">
        <f t="shared" si="7"/>
        <v>100</v>
      </c>
      <c r="L88" s="14">
        <f t="shared" si="8"/>
        <v>625</v>
      </c>
      <c r="M88" s="25">
        <f t="shared" si="9"/>
        <v>-250</v>
      </c>
      <c r="N88" s="17">
        <f t="shared" si="4"/>
        <v>25</v>
      </c>
      <c r="O88" s="18">
        <f t="shared" si="5"/>
        <v>-10</v>
      </c>
    </row>
    <row r="89" spans="10:15" x14ac:dyDescent="0.25">
      <c r="J89" s="19">
        <f t="shared" si="6"/>
        <v>-44.148703955068228</v>
      </c>
      <c r="K89">
        <f t="shared" si="7"/>
        <v>225</v>
      </c>
      <c r="L89" s="14">
        <f t="shared" si="8"/>
        <v>625</v>
      </c>
      <c r="M89" s="25">
        <f t="shared" si="9"/>
        <v>-375</v>
      </c>
      <c r="N89" s="17">
        <f t="shared" ref="N89:N152" si="10">N71+5</f>
        <v>25</v>
      </c>
      <c r="O89" s="18">
        <f t="shared" ref="O89:O152" si="11">O71</f>
        <v>-15</v>
      </c>
    </row>
    <row r="90" spans="10:15" x14ac:dyDescent="0.25">
      <c r="J90" s="19">
        <f t="shared" si="6"/>
        <v>-50.833678273573028</v>
      </c>
      <c r="K90">
        <f t="shared" si="7"/>
        <v>400</v>
      </c>
      <c r="L90" s="14">
        <f t="shared" si="8"/>
        <v>625</v>
      </c>
      <c r="M90" s="25">
        <f t="shared" si="9"/>
        <v>-500</v>
      </c>
      <c r="N90" s="17">
        <f t="shared" si="10"/>
        <v>25</v>
      </c>
      <c r="O90" s="18">
        <f t="shared" si="11"/>
        <v>-20</v>
      </c>
    </row>
    <row r="91" spans="10:15" x14ac:dyDescent="0.25">
      <c r="J91" s="19">
        <f t="shared" si="6"/>
        <v>-57.518652592077814</v>
      </c>
      <c r="K91">
        <f t="shared" si="7"/>
        <v>625</v>
      </c>
      <c r="L91" s="14">
        <f t="shared" si="8"/>
        <v>625</v>
      </c>
      <c r="M91" s="25">
        <f t="shared" si="9"/>
        <v>-625</v>
      </c>
      <c r="N91" s="17">
        <f t="shared" si="10"/>
        <v>25</v>
      </c>
      <c r="O91" s="18">
        <f t="shared" si="11"/>
        <v>-25</v>
      </c>
    </row>
    <row r="92" spans="10:15" x14ac:dyDescent="0.25">
      <c r="J92" s="19">
        <f t="shared" si="6"/>
        <v>-64.203626910582614</v>
      </c>
      <c r="K92">
        <f t="shared" si="7"/>
        <v>900</v>
      </c>
      <c r="L92" s="14">
        <f t="shared" si="8"/>
        <v>625</v>
      </c>
      <c r="M92" s="25">
        <f t="shared" si="9"/>
        <v>-750</v>
      </c>
      <c r="N92" s="17">
        <f t="shared" si="10"/>
        <v>25</v>
      </c>
      <c r="O92" s="18">
        <f t="shared" si="11"/>
        <v>-30</v>
      </c>
    </row>
    <row r="93" spans="10:15" x14ac:dyDescent="0.25">
      <c r="J93" s="19">
        <f t="shared" si="6"/>
        <v>-70.888601229087413</v>
      </c>
      <c r="K93">
        <f t="shared" si="7"/>
        <v>1225</v>
      </c>
      <c r="L93" s="14">
        <f t="shared" si="8"/>
        <v>625</v>
      </c>
      <c r="M93" s="25">
        <f t="shared" si="9"/>
        <v>-875</v>
      </c>
      <c r="N93" s="17">
        <f t="shared" si="10"/>
        <v>25</v>
      </c>
      <c r="O93" s="18">
        <f t="shared" si="11"/>
        <v>-35</v>
      </c>
    </row>
    <row r="94" spans="10:15" x14ac:dyDescent="0.25">
      <c r="J94" s="19">
        <f t="shared" si="6"/>
        <v>-77.573575547592213</v>
      </c>
      <c r="K94">
        <f t="shared" si="7"/>
        <v>1600</v>
      </c>
      <c r="L94" s="14">
        <f t="shared" si="8"/>
        <v>625</v>
      </c>
      <c r="M94" s="25">
        <f t="shared" si="9"/>
        <v>-1000</v>
      </c>
      <c r="N94" s="17">
        <f t="shared" si="10"/>
        <v>25</v>
      </c>
      <c r="O94" s="18">
        <f t="shared" si="11"/>
        <v>-40</v>
      </c>
    </row>
    <row r="95" spans="10:15" x14ac:dyDescent="0.25">
      <c r="J95" s="19">
        <f t="shared" si="6"/>
        <v>-84.258549866096985</v>
      </c>
      <c r="K95">
        <f t="shared" si="7"/>
        <v>2025</v>
      </c>
      <c r="L95" s="14">
        <f t="shared" si="8"/>
        <v>625</v>
      </c>
      <c r="M95" s="25">
        <f t="shared" si="9"/>
        <v>-1125</v>
      </c>
      <c r="N95" s="17">
        <f t="shared" si="10"/>
        <v>25</v>
      </c>
      <c r="O95" s="18">
        <f t="shared" si="11"/>
        <v>-45</v>
      </c>
    </row>
    <row r="96" spans="10:15" x14ac:dyDescent="0.25">
      <c r="J96" s="19">
        <f t="shared" si="6"/>
        <v>28.462045104487707</v>
      </c>
      <c r="K96">
        <f t="shared" si="7"/>
        <v>1600</v>
      </c>
      <c r="L96" s="14">
        <f t="shared" si="8"/>
        <v>900</v>
      </c>
      <c r="M96" s="25">
        <f t="shared" si="9"/>
        <v>1200</v>
      </c>
      <c r="N96" s="17">
        <f t="shared" si="10"/>
        <v>30</v>
      </c>
      <c r="O96" s="18">
        <f t="shared" si="11"/>
        <v>40</v>
      </c>
    </row>
    <row r="97" spans="10:15" x14ac:dyDescent="0.25">
      <c r="J97" s="19">
        <f t="shared" si="6"/>
        <v>21.671173598366657</v>
      </c>
      <c r="K97">
        <f t="shared" si="7"/>
        <v>1225</v>
      </c>
      <c r="L97" s="14">
        <f t="shared" si="8"/>
        <v>900</v>
      </c>
      <c r="M97" s="25">
        <f t="shared" si="9"/>
        <v>1050</v>
      </c>
      <c r="N97" s="17">
        <f t="shared" si="10"/>
        <v>30</v>
      </c>
      <c r="O97" s="18">
        <f t="shared" si="11"/>
        <v>35</v>
      </c>
    </row>
    <row r="98" spans="10:15" x14ac:dyDescent="0.25">
      <c r="J98" s="19">
        <f t="shared" si="6"/>
        <v>14.880302092245604</v>
      </c>
      <c r="K98">
        <f t="shared" si="7"/>
        <v>900</v>
      </c>
      <c r="L98" s="14">
        <f t="shared" si="8"/>
        <v>900</v>
      </c>
      <c r="M98" s="25">
        <f t="shared" si="9"/>
        <v>900</v>
      </c>
      <c r="N98" s="17">
        <f t="shared" si="10"/>
        <v>30</v>
      </c>
      <c r="O98" s="18">
        <f t="shared" si="11"/>
        <v>30</v>
      </c>
    </row>
    <row r="99" spans="10:15" x14ac:dyDescent="0.25">
      <c r="J99" s="19">
        <f t="shared" si="6"/>
        <v>8.089430586124557</v>
      </c>
      <c r="K99">
        <f t="shared" si="7"/>
        <v>625</v>
      </c>
      <c r="L99" s="14">
        <f t="shared" si="8"/>
        <v>900</v>
      </c>
      <c r="M99" s="25">
        <f t="shared" si="9"/>
        <v>750</v>
      </c>
      <c r="N99" s="17">
        <f t="shared" si="10"/>
        <v>30</v>
      </c>
      <c r="O99" s="18">
        <f t="shared" si="11"/>
        <v>25</v>
      </c>
    </row>
    <row r="100" spans="10:15" x14ac:dyDescent="0.25">
      <c r="J100" s="19">
        <f t="shared" si="6"/>
        <v>1.2985590800035069</v>
      </c>
      <c r="K100">
        <f t="shared" si="7"/>
        <v>400</v>
      </c>
      <c r="L100" s="14">
        <f t="shared" si="8"/>
        <v>900</v>
      </c>
      <c r="M100" s="25">
        <f t="shared" si="9"/>
        <v>600</v>
      </c>
      <c r="N100" s="17">
        <f t="shared" si="10"/>
        <v>30</v>
      </c>
      <c r="O100" s="18">
        <f t="shared" si="11"/>
        <v>20</v>
      </c>
    </row>
    <row r="101" spans="10:15" x14ac:dyDescent="0.25">
      <c r="J101" s="19">
        <f t="shared" si="6"/>
        <v>-5.4923124261175449</v>
      </c>
      <c r="K101">
        <f t="shared" si="7"/>
        <v>225</v>
      </c>
      <c r="L101" s="14">
        <f t="shared" si="8"/>
        <v>900</v>
      </c>
      <c r="M101" s="25">
        <f t="shared" si="9"/>
        <v>450</v>
      </c>
      <c r="N101" s="17">
        <f t="shared" si="10"/>
        <v>30</v>
      </c>
      <c r="O101" s="18">
        <f t="shared" si="11"/>
        <v>15</v>
      </c>
    </row>
    <row r="102" spans="10:15" x14ac:dyDescent="0.25">
      <c r="J102" s="19">
        <f t="shared" si="6"/>
        <v>-12.283183932238586</v>
      </c>
      <c r="K102">
        <f t="shared" si="7"/>
        <v>100</v>
      </c>
      <c r="L102" s="14">
        <f t="shared" si="8"/>
        <v>900</v>
      </c>
      <c r="M102" s="25">
        <f t="shared" si="9"/>
        <v>300</v>
      </c>
      <c r="N102" s="17">
        <f t="shared" si="10"/>
        <v>30</v>
      </c>
      <c r="O102" s="18">
        <f t="shared" si="11"/>
        <v>10</v>
      </c>
    </row>
    <row r="103" spans="10:15" x14ac:dyDescent="0.25">
      <c r="J103" s="19">
        <f t="shared" si="6"/>
        <v>-19.074055438359636</v>
      </c>
      <c r="K103">
        <f t="shared" si="7"/>
        <v>25</v>
      </c>
      <c r="L103" s="14">
        <f t="shared" si="8"/>
        <v>900</v>
      </c>
      <c r="M103" s="25">
        <f t="shared" si="9"/>
        <v>150</v>
      </c>
      <c r="N103" s="17">
        <f t="shared" si="10"/>
        <v>30</v>
      </c>
      <c r="O103" s="18">
        <f t="shared" si="11"/>
        <v>5</v>
      </c>
    </row>
    <row r="104" spans="10:15" x14ac:dyDescent="0.25">
      <c r="J104" s="19">
        <f t="shared" si="6"/>
        <v>-25.864926944480686</v>
      </c>
      <c r="K104">
        <f t="shared" si="7"/>
        <v>0</v>
      </c>
      <c r="L104" s="14">
        <f t="shared" si="8"/>
        <v>900</v>
      </c>
      <c r="M104" s="25">
        <f t="shared" si="9"/>
        <v>0</v>
      </c>
      <c r="N104" s="17">
        <f t="shared" si="10"/>
        <v>30</v>
      </c>
      <c r="O104" s="18">
        <f t="shared" si="11"/>
        <v>0</v>
      </c>
    </row>
    <row r="105" spans="10:15" x14ac:dyDescent="0.25">
      <c r="J105" s="19">
        <f t="shared" si="6"/>
        <v>-32.655798450601736</v>
      </c>
      <c r="K105">
        <f t="shared" si="7"/>
        <v>25</v>
      </c>
      <c r="L105" s="14">
        <f t="shared" si="8"/>
        <v>900</v>
      </c>
      <c r="M105" s="25">
        <f t="shared" si="9"/>
        <v>-150</v>
      </c>
      <c r="N105" s="17">
        <f t="shared" si="10"/>
        <v>30</v>
      </c>
      <c r="O105" s="18">
        <f t="shared" si="11"/>
        <v>-5</v>
      </c>
    </row>
    <row r="106" spans="10:15" x14ac:dyDescent="0.25">
      <c r="J106" s="19">
        <f t="shared" si="6"/>
        <v>-39.446669956722786</v>
      </c>
      <c r="K106">
        <f t="shared" si="7"/>
        <v>100</v>
      </c>
      <c r="L106" s="14">
        <f t="shared" si="8"/>
        <v>900</v>
      </c>
      <c r="M106" s="25">
        <f t="shared" si="9"/>
        <v>-300</v>
      </c>
      <c r="N106" s="17">
        <f t="shared" si="10"/>
        <v>30</v>
      </c>
      <c r="O106" s="18">
        <f t="shared" si="11"/>
        <v>-10</v>
      </c>
    </row>
    <row r="107" spans="10:15" x14ac:dyDescent="0.25">
      <c r="J107" s="19">
        <f t="shared" si="6"/>
        <v>-46.237541462843836</v>
      </c>
      <c r="K107">
        <f t="shared" si="7"/>
        <v>225</v>
      </c>
      <c r="L107" s="14">
        <f t="shared" si="8"/>
        <v>900</v>
      </c>
      <c r="M107" s="25">
        <f t="shared" si="9"/>
        <v>-450</v>
      </c>
      <c r="N107" s="17">
        <f t="shared" si="10"/>
        <v>30</v>
      </c>
      <c r="O107" s="18">
        <f t="shared" si="11"/>
        <v>-15</v>
      </c>
    </row>
    <row r="108" spans="10:15" x14ac:dyDescent="0.25">
      <c r="J108" s="19">
        <f t="shared" si="6"/>
        <v>-53.028412968964879</v>
      </c>
      <c r="K108">
        <f t="shared" si="7"/>
        <v>400</v>
      </c>
      <c r="L108" s="14">
        <f t="shared" si="8"/>
        <v>900</v>
      </c>
      <c r="M108" s="25">
        <f t="shared" si="9"/>
        <v>-600</v>
      </c>
      <c r="N108" s="17">
        <f t="shared" si="10"/>
        <v>30</v>
      </c>
      <c r="O108" s="18">
        <f t="shared" si="11"/>
        <v>-20</v>
      </c>
    </row>
    <row r="109" spans="10:15" x14ac:dyDescent="0.25">
      <c r="J109" s="19">
        <f t="shared" si="6"/>
        <v>-59.819284475085929</v>
      </c>
      <c r="K109">
        <f t="shared" si="7"/>
        <v>625</v>
      </c>
      <c r="L109" s="14">
        <f t="shared" si="8"/>
        <v>900</v>
      </c>
      <c r="M109" s="25">
        <f t="shared" si="9"/>
        <v>-750</v>
      </c>
      <c r="N109" s="17">
        <f t="shared" si="10"/>
        <v>30</v>
      </c>
      <c r="O109" s="18">
        <f t="shared" si="11"/>
        <v>-25</v>
      </c>
    </row>
    <row r="110" spans="10:15" x14ac:dyDescent="0.25">
      <c r="J110" s="19">
        <f t="shared" si="6"/>
        <v>-66.610155981206972</v>
      </c>
      <c r="K110">
        <f t="shared" si="7"/>
        <v>900</v>
      </c>
      <c r="L110" s="14">
        <f t="shared" si="8"/>
        <v>900</v>
      </c>
      <c r="M110" s="25">
        <f t="shared" si="9"/>
        <v>-900</v>
      </c>
      <c r="N110" s="17">
        <f t="shared" si="10"/>
        <v>30</v>
      </c>
      <c r="O110" s="18">
        <f t="shared" si="11"/>
        <v>-30</v>
      </c>
    </row>
    <row r="111" spans="10:15" x14ac:dyDescent="0.25">
      <c r="J111" s="19">
        <f t="shared" si="6"/>
        <v>-73.401027487328022</v>
      </c>
      <c r="K111">
        <f t="shared" si="7"/>
        <v>1225</v>
      </c>
      <c r="L111" s="14">
        <f t="shared" si="8"/>
        <v>900</v>
      </c>
      <c r="M111" s="25">
        <f t="shared" si="9"/>
        <v>-1050</v>
      </c>
      <c r="N111" s="17">
        <f t="shared" si="10"/>
        <v>30</v>
      </c>
      <c r="O111" s="18">
        <f t="shared" si="11"/>
        <v>-35</v>
      </c>
    </row>
    <row r="112" spans="10:15" x14ac:dyDescent="0.25">
      <c r="J112" s="19">
        <f t="shared" si="6"/>
        <v>-80.191898993449072</v>
      </c>
      <c r="K112">
        <f t="shared" si="7"/>
        <v>1600</v>
      </c>
      <c r="L112" s="14">
        <f t="shared" si="8"/>
        <v>900</v>
      </c>
      <c r="M112" s="25">
        <f t="shared" si="9"/>
        <v>-1200</v>
      </c>
      <c r="N112" s="17">
        <f t="shared" si="10"/>
        <v>30</v>
      </c>
      <c r="O112" s="18">
        <f t="shared" si="11"/>
        <v>-40</v>
      </c>
    </row>
    <row r="113" spans="10:15" x14ac:dyDescent="0.25">
      <c r="J113" s="19">
        <f t="shared" si="6"/>
        <v>-86.982770499570123</v>
      </c>
      <c r="K113">
        <f t="shared" si="7"/>
        <v>2025</v>
      </c>
      <c r="L113" s="14">
        <f t="shared" si="8"/>
        <v>900</v>
      </c>
      <c r="M113" s="25">
        <f t="shared" si="9"/>
        <v>-1350</v>
      </c>
      <c r="N113" s="17">
        <f t="shared" si="10"/>
        <v>30</v>
      </c>
      <c r="O113" s="18">
        <f t="shared" si="11"/>
        <v>-45</v>
      </c>
    </row>
    <row r="114" spans="10:15" x14ac:dyDescent="0.25">
      <c r="J114" s="19">
        <f t="shared" si="6"/>
        <v>27.659535174496114</v>
      </c>
      <c r="K114">
        <f t="shared" si="7"/>
        <v>1600</v>
      </c>
      <c r="L114" s="14">
        <f t="shared" si="8"/>
        <v>1225</v>
      </c>
      <c r="M114" s="25">
        <f t="shared" si="9"/>
        <v>1400</v>
      </c>
      <c r="N114" s="17">
        <f t="shared" si="10"/>
        <v>35</v>
      </c>
      <c r="O114" s="18">
        <f t="shared" si="11"/>
        <v>40</v>
      </c>
    </row>
    <row r="115" spans="10:15" x14ac:dyDescent="0.25">
      <c r="J115" s="19">
        <f t="shared" si="6"/>
        <v>20.776686994093183</v>
      </c>
      <c r="K115">
        <f t="shared" si="7"/>
        <v>1225</v>
      </c>
      <c r="L115" s="14">
        <f t="shared" si="8"/>
        <v>1225</v>
      </c>
      <c r="M115" s="25">
        <f t="shared" si="9"/>
        <v>1225</v>
      </c>
      <c r="N115" s="17">
        <f t="shared" si="10"/>
        <v>35</v>
      </c>
      <c r="O115" s="18">
        <f t="shared" si="11"/>
        <v>35</v>
      </c>
    </row>
    <row r="116" spans="10:15" x14ac:dyDescent="0.25">
      <c r="J116" s="19">
        <f t="shared" si="6"/>
        <v>13.893838813690255</v>
      </c>
      <c r="K116">
        <f t="shared" si="7"/>
        <v>900</v>
      </c>
      <c r="L116" s="14">
        <f t="shared" si="8"/>
        <v>1225</v>
      </c>
      <c r="M116" s="25">
        <f t="shared" si="9"/>
        <v>1050</v>
      </c>
      <c r="N116" s="17">
        <f t="shared" si="10"/>
        <v>35</v>
      </c>
      <c r="O116" s="18">
        <f t="shared" si="11"/>
        <v>30</v>
      </c>
    </row>
    <row r="117" spans="10:15" x14ac:dyDescent="0.25">
      <c r="J117" s="19">
        <f t="shared" si="6"/>
        <v>7.010990633287328</v>
      </c>
      <c r="K117">
        <f t="shared" si="7"/>
        <v>625</v>
      </c>
      <c r="L117" s="14">
        <f t="shared" si="8"/>
        <v>1225</v>
      </c>
      <c r="M117" s="25">
        <f t="shared" si="9"/>
        <v>875</v>
      </c>
      <c r="N117" s="17">
        <f t="shared" si="10"/>
        <v>35</v>
      </c>
      <c r="O117" s="18">
        <f t="shared" si="11"/>
        <v>25</v>
      </c>
    </row>
    <row r="118" spans="10:15" x14ac:dyDescent="0.25">
      <c r="J118" s="19">
        <f t="shared" si="6"/>
        <v>0.12814245288440063</v>
      </c>
      <c r="K118">
        <f t="shared" si="7"/>
        <v>400</v>
      </c>
      <c r="L118" s="14">
        <f t="shared" si="8"/>
        <v>1225</v>
      </c>
      <c r="M118" s="25">
        <f t="shared" si="9"/>
        <v>700</v>
      </c>
      <c r="N118" s="17">
        <f t="shared" si="10"/>
        <v>35</v>
      </c>
      <c r="O118" s="18">
        <f t="shared" si="11"/>
        <v>20</v>
      </c>
    </row>
    <row r="119" spans="10:15" x14ac:dyDescent="0.25">
      <c r="J119" s="19">
        <f t="shared" si="6"/>
        <v>-6.7547057275185285</v>
      </c>
      <c r="K119">
        <f t="shared" si="7"/>
        <v>225</v>
      </c>
      <c r="L119" s="14">
        <f t="shared" si="8"/>
        <v>1225</v>
      </c>
      <c r="M119" s="25">
        <f t="shared" si="9"/>
        <v>525</v>
      </c>
      <c r="N119" s="17">
        <f t="shared" si="10"/>
        <v>35</v>
      </c>
      <c r="O119" s="18">
        <f t="shared" si="11"/>
        <v>15</v>
      </c>
    </row>
    <row r="120" spans="10:15" x14ac:dyDescent="0.25">
      <c r="J120" s="19">
        <f t="shared" si="6"/>
        <v>-13.637553907921449</v>
      </c>
      <c r="K120">
        <f t="shared" si="7"/>
        <v>100</v>
      </c>
      <c r="L120" s="14">
        <f t="shared" si="8"/>
        <v>1225</v>
      </c>
      <c r="M120" s="25">
        <f t="shared" si="9"/>
        <v>350</v>
      </c>
      <c r="N120" s="17">
        <f t="shared" si="10"/>
        <v>35</v>
      </c>
      <c r="O120" s="18">
        <f t="shared" si="11"/>
        <v>10</v>
      </c>
    </row>
    <row r="121" spans="10:15" x14ac:dyDescent="0.25">
      <c r="J121" s="19">
        <f t="shared" si="6"/>
        <v>-20.520402088324378</v>
      </c>
      <c r="K121">
        <f t="shared" si="7"/>
        <v>25</v>
      </c>
      <c r="L121" s="14">
        <f t="shared" si="8"/>
        <v>1225</v>
      </c>
      <c r="M121" s="25">
        <f t="shared" si="9"/>
        <v>175</v>
      </c>
      <c r="N121" s="17">
        <f t="shared" si="10"/>
        <v>35</v>
      </c>
      <c r="O121" s="18">
        <f t="shared" si="11"/>
        <v>5</v>
      </c>
    </row>
    <row r="122" spans="10:15" x14ac:dyDescent="0.25">
      <c r="J122" s="19">
        <f t="shared" si="6"/>
        <v>-27.403250268727305</v>
      </c>
      <c r="K122">
        <f t="shared" si="7"/>
        <v>0</v>
      </c>
      <c r="L122" s="14">
        <f t="shared" si="8"/>
        <v>1225</v>
      </c>
      <c r="M122" s="25">
        <f t="shared" si="9"/>
        <v>0</v>
      </c>
      <c r="N122" s="17">
        <f t="shared" si="10"/>
        <v>35</v>
      </c>
      <c r="O122" s="18">
        <f t="shared" si="11"/>
        <v>0</v>
      </c>
    </row>
    <row r="123" spans="10:15" x14ac:dyDescent="0.25">
      <c r="J123" s="19">
        <f t="shared" si="6"/>
        <v>-34.286098449130236</v>
      </c>
      <c r="K123">
        <f t="shared" si="7"/>
        <v>25</v>
      </c>
      <c r="L123" s="14">
        <f t="shared" si="8"/>
        <v>1225</v>
      </c>
      <c r="M123" s="25">
        <f t="shared" si="9"/>
        <v>-175</v>
      </c>
      <c r="N123" s="17">
        <f t="shared" si="10"/>
        <v>35</v>
      </c>
      <c r="O123" s="18">
        <f t="shared" si="11"/>
        <v>-5</v>
      </c>
    </row>
    <row r="124" spans="10:15" x14ac:dyDescent="0.25">
      <c r="J124" s="19">
        <f t="shared" si="6"/>
        <v>-41.16894662953316</v>
      </c>
      <c r="K124">
        <f t="shared" si="7"/>
        <v>100</v>
      </c>
      <c r="L124" s="14">
        <f t="shared" si="8"/>
        <v>1225</v>
      </c>
      <c r="M124" s="25">
        <f t="shared" si="9"/>
        <v>-350</v>
      </c>
      <c r="N124" s="17">
        <f t="shared" si="10"/>
        <v>35</v>
      </c>
      <c r="O124" s="18">
        <f t="shared" si="11"/>
        <v>-10</v>
      </c>
    </row>
    <row r="125" spans="10:15" x14ac:dyDescent="0.25">
      <c r="J125" s="19">
        <f t="shared" si="6"/>
        <v>-48.051794809936091</v>
      </c>
      <c r="K125">
        <f t="shared" si="7"/>
        <v>225</v>
      </c>
      <c r="L125" s="14">
        <f t="shared" si="8"/>
        <v>1225</v>
      </c>
      <c r="M125" s="25">
        <f t="shared" si="9"/>
        <v>-525</v>
      </c>
      <c r="N125" s="17">
        <f t="shared" si="10"/>
        <v>35</v>
      </c>
      <c r="O125" s="18">
        <f t="shared" si="11"/>
        <v>-15</v>
      </c>
    </row>
    <row r="126" spans="10:15" x14ac:dyDescent="0.25">
      <c r="J126" s="19">
        <f t="shared" si="6"/>
        <v>-54.934642990339015</v>
      </c>
      <c r="K126">
        <f t="shared" si="7"/>
        <v>400</v>
      </c>
      <c r="L126" s="14">
        <f t="shared" si="8"/>
        <v>1225</v>
      </c>
      <c r="M126" s="25">
        <f t="shared" si="9"/>
        <v>-700</v>
      </c>
      <c r="N126" s="17">
        <f t="shared" si="10"/>
        <v>35</v>
      </c>
      <c r="O126" s="18">
        <f t="shared" si="11"/>
        <v>-20</v>
      </c>
    </row>
    <row r="127" spans="10:15" x14ac:dyDescent="0.25">
      <c r="J127" s="19">
        <f t="shared" si="6"/>
        <v>-61.817491170741938</v>
      </c>
      <c r="K127">
        <f t="shared" si="7"/>
        <v>625</v>
      </c>
      <c r="L127" s="14">
        <f t="shared" si="8"/>
        <v>1225</v>
      </c>
      <c r="M127" s="25">
        <f t="shared" si="9"/>
        <v>-875</v>
      </c>
      <c r="N127" s="17">
        <f t="shared" si="10"/>
        <v>35</v>
      </c>
      <c r="O127" s="18">
        <f t="shared" si="11"/>
        <v>-25</v>
      </c>
    </row>
    <row r="128" spans="10:15" x14ac:dyDescent="0.25">
      <c r="J128" s="19">
        <f t="shared" si="6"/>
        <v>-68.700339351144862</v>
      </c>
      <c r="K128">
        <f t="shared" si="7"/>
        <v>900</v>
      </c>
      <c r="L128" s="14">
        <f t="shared" si="8"/>
        <v>1225</v>
      </c>
      <c r="M128" s="25">
        <f t="shared" si="9"/>
        <v>-1050</v>
      </c>
      <c r="N128" s="17">
        <f t="shared" si="10"/>
        <v>35</v>
      </c>
      <c r="O128" s="18">
        <f t="shared" si="11"/>
        <v>-30</v>
      </c>
    </row>
    <row r="129" spans="10:15" x14ac:dyDescent="0.25">
      <c r="J129" s="19">
        <f t="shared" si="6"/>
        <v>-75.583187531547793</v>
      </c>
      <c r="K129">
        <f t="shared" si="7"/>
        <v>1225</v>
      </c>
      <c r="L129" s="14">
        <f t="shared" si="8"/>
        <v>1225</v>
      </c>
      <c r="M129" s="25">
        <f t="shared" si="9"/>
        <v>-1225</v>
      </c>
      <c r="N129" s="17">
        <f t="shared" si="10"/>
        <v>35</v>
      </c>
      <c r="O129" s="18">
        <f t="shared" si="11"/>
        <v>-35</v>
      </c>
    </row>
    <row r="130" spans="10:15" x14ac:dyDescent="0.25">
      <c r="J130" s="19">
        <f t="shared" si="6"/>
        <v>-82.466035711950724</v>
      </c>
      <c r="K130">
        <f t="shared" si="7"/>
        <v>1600</v>
      </c>
      <c r="L130" s="14">
        <f t="shared" si="8"/>
        <v>1225</v>
      </c>
      <c r="M130" s="25">
        <f t="shared" si="9"/>
        <v>-1400</v>
      </c>
      <c r="N130" s="17">
        <f t="shared" si="10"/>
        <v>35</v>
      </c>
      <c r="O130" s="18">
        <f t="shared" si="11"/>
        <v>-40</v>
      </c>
    </row>
    <row r="131" spans="10:15" x14ac:dyDescent="0.25">
      <c r="J131" s="19">
        <f t="shared" si="6"/>
        <v>-89.348883892353641</v>
      </c>
      <c r="K131">
        <f t="shared" si="7"/>
        <v>2025</v>
      </c>
      <c r="L131" s="14">
        <f t="shared" si="8"/>
        <v>1225</v>
      </c>
      <c r="M131" s="25">
        <f t="shared" si="9"/>
        <v>-1575</v>
      </c>
      <c r="N131" s="17">
        <f t="shared" si="10"/>
        <v>35</v>
      </c>
      <c r="O131" s="18">
        <f t="shared" si="11"/>
        <v>-45</v>
      </c>
    </row>
    <row r="132" spans="10:15" x14ac:dyDescent="0.25">
      <c r="J132" s="19">
        <f t="shared" si="6"/>
        <v>26.94818949187664</v>
      </c>
      <c r="K132">
        <f t="shared" si="7"/>
        <v>1600</v>
      </c>
      <c r="L132" s="14">
        <f t="shared" si="8"/>
        <v>1600</v>
      </c>
      <c r="M132" s="25">
        <f t="shared" si="9"/>
        <v>1600</v>
      </c>
      <c r="N132" s="17">
        <f t="shared" si="10"/>
        <v>40</v>
      </c>
      <c r="O132" s="18">
        <f t="shared" si="11"/>
        <v>40</v>
      </c>
    </row>
    <row r="133" spans="10:15" x14ac:dyDescent="0.25">
      <c r="J133" s="19">
        <f t="shared" si="6"/>
        <v>19.983813086454987</v>
      </c>
      <c r="K133">
        <f t="shared" si="7"/>
        <v>1225</v>
      </c>
      <c r="L133" s="14">
        <f t="shared" si="8"/>
        <v>1600</v>
      </c>
      <c r="M133" s="25">
        <f t="shared" si="9"/>
        <v>1400</v>
      </c>
      <c r="N133" s="17">
        <f t="shared" si="10"/>
        <v>40</v>
      </c>
      <c r="O133" s="18">
        <f t="shared" si="11"/>
        <v>35</v>
      </c>
    </row>
    <row r="134" spans="10:15" x14ac:dyDescent="0.25">
      <c r="J134" s="19">
        <f t="shared" ref="J134:J197" si="12">35.74+0.6215*O134-35.75*N134^0.16+0.4275*O134*N134^0.16</f>
        <v>13.019436681033337</v>
      </c>
      <c r="K134">
        <f t="shared" si="7"/>
        <v>900</v>
      </c>
      <c r="L134" s="14">
        <f t="shared" si="8"/>
        <v>1600</v>
      </c>
      <c r="M134" s="25">
        <f t="shared" si="9"/>
        <v>1200</v>
      </c>
      <c r="N134" s="17">
        <f t="shared" si="10"/>
        <v>40</v>
      </c>
      <c r="O134" s="18">
        <f t="shared" si="11"/>
        <v>30</v>
      </c>
    </row>
    <row r="135" spans="10:15" x14ac:dyDescent="0.25">
      <c r="J135" s="19">
        <f t="shared" si="12"/>
        <v>6.0550602756116909</v>
      </c>
      <c r="K135">
        <f t="shared" ref="K135:K198" si="13">O135^2</f>
        <v>625</v>
      </c>
      <c r="L135" s="14">
        <f t="shared" ref="L135:L198" si="14">N135^2</f>
        <v>1600</v>
      </c>
      <c r="M135" s="25">
        <f t="shared" ref="M135:M198" si="15">N135*O135</f>
        <v>1000</v>
      </c>
      <c r="N135" s="17">
        <f t="shared" si="10"/>
        <v>40</v>
      </c>
      <c r="O135" s="18">
        <f t="shared" si="11"/>
        <v>25</v>
      </c>
    </row>
    <row r="136" spans="10:15" x14ac:dyDescent="0.25">
      <c r="J136" s="19">
        <f t="shared" si="12"/>
        <v>-0.90931612980995524</v>
      </c>
      <c r="K136">
        <f t="shared" si="13"/>
        <v>400</v>
      </c>
      <c r="L136" s="14">
        <f t="shared" si="14"/>
        <v>1600</v>
      </c>
      <c r="M136" s="25">
        <f t="shared" si="15"/>
        <v>800</v>
      </c>
      <c r="N136" s="17">
        <f t="shared" si="10"/>
        <v>40</v>
      </c>
      <c r="O136" s="18">
        <f t="shared" si="11"/>
        <v>20</v>
      </c>
    </row>
    <row r="137" spans="10:15" x14ac:dyDescent="0.25">
      <c r="J137" s="19">
        <f t="shared" si="12"/>
        <v>-7.8736925352316067</v>
      </c>
      <c r="K137">
        <f t="shared" si="13"/>
        <v>225</v>
      </c>
      <c r="L137" s="14">
        <f t="shared" si="14"/>
        <v>1600</v>
      </c>
      <c r="M137" s="25">
        <f t="shared" si="15"/>
        <v>600</v>
      </c>
      <c r="N137" s="17">
        <f t="shared" si="10"/>
        <v>40</v>
      </c>
      <c r="O137" s="18">
        <f t="shared" si="11"/>
        <v>15</v>
      </c>
    </row>
    <row r="138" spans="10:15" x14ac:dyDescent="0.25">
      <c r="J138" s="19">
        <f t="shared" si="12"/>
        <v>-14.838068940653246</v>
      </c>
      <c r="K138">
        <f t="shared" si="13"/>
        <v>100</v>
      </c>
      <c r="L138" s="14">
        <f t="shared" si="14"/>
        <v>1600</v>
      </c>
      <c r="M138" s="25">
        <f t="shared" si="15"/>
        <v>400</v>
      </c>
      <c r="N138" s="17">
        <f t="shared" si="10"/>
        <v>40</v>
      </c>
      <c r="O138" s="18">
        <f t="shared" si="11"/>
        <v>10</v>
      </c>
    </row>
    <row r="139" spans="10:15" x14ac:dyDescent="0.25">
      <c r="J139" s="19">
        <f t="shared" si="12"/>
        <v>-21.802445346074894</v>
      </c>
      <c r="K139">
        <f t="shared" si="13"/>
        <v>25</v>
      </c>
      <c r="L139" s="14">
        <f t="shared" si="14"/>
        <v>1600</v>
      </c>
      <c r="M139" s="25">
        <f t="shared" si="15"/>
        <v>200</v>
      </c>
      <c r="N139" s="17">
        <f t="shared" si="10"/>
        <v>40</v>
      </c>
      <c r="O139" s="18">
        <f t="shared" si="11"/>
        <v>5</v>
      </c>
    </row>
    <row r="140" spans="10:15" x14ac:dyDescent="0.25">
      <c r="J140" s="19">
        <f t="shared" si="12"/>
        <v>-28.766821751496543</v>
      </c>
      <c r="K140">
        <f t="shared" si="13"/>
        <v>0</v>
      </c>
      <c r="L140" s="14">
        <f t="shared" si="14"/>
        <v>1600</v>
      </c>
      <c r="M140" s="25">
        <f t="shared" si="15"/>
        <v>0</v>
      </c>
      <c r="N140" s="17">
        <f t="shared" si="10"/>
        <v>40</v>
      </c>
      <c r="O140" s="18">
        <f t="shared" si="11"/>
        <v>0</v>
      </c>
    </row>
    <row r="141" spans="10:15" x14ac:dyDescent="0.25">
      <c r="J141" s="19">
        <f t="shared" si="12"/>
        <v>-35.73119815691819</v>
      </c>
      <c r="K141">
        <f t="shared" si="13"/>
        <v>25</v>
      </c>
      <c r="L141" s="14">
        <f t="shared" si="14"/>
        <v>1600</v>
      </c>
      <c r="M141" s="25">
        <f t="shared" si="15"/>
        <v>-200</v>
      </c>
      <c r="N141" s="17">
        <f t="shared" si="10"/>
        <v>40</v>
      </c>
      <c r="O141" s="18">
        <f t="shared" si="11"/>
        <v>-5</v>
      </c>
    </row>
    <row r="142" spans="10:15" x14ac:dyDescent="0.25">
      <c r="J142" s="19">
        <f t="shared" si="12"/>
        <v>-42.695574562339836</v>
      </c>
      <c r="K142">
        <f t="shared" si="13"/>
        <v>100</v>
      </c>
      <c r="L142" s="14">
        <f t="shared" si="14"/>
        <v>1600</v>
      </c>
      <c r="M142" s="25">
        <f t="shared" si="15"/>
        <v>-400</v>
      </c>
      <c r="N142" s="17">
        <f t="shared" si="10"/>
        <v>40</v>
      </c>
      <c r="O142" s="18">
        <f t="shared" si="11"/>
        <v>-10</v>
      </c>
    </row>
    <row r="143" spans="10:15" x14ac:dyDescent="0.25">
      <c r="J143" s="19">
        <f t="shared" si="12"/>
        <v>-49.659950967761482</v>
      </c>
      <c r="K143">
        <f t="shared" si="13"/>
        <v>225</v>
      </c>
      <c r="L143" s="14">
        <f t="shared" si="14"/>
        <v>1600</v>
      </c>
      <c r="M143" s="25">
        <f t="shared" si="15"/>
        <v>-600</v>
      </c>
      <c r="N143" s="17">
        <f t="shared" si="10"/>
        <v>40</v>
      </c>
      <c r="O143" s="18">
        <f t="shared" si="11"/>
        <v>-15</v>
      </c>
    </row>
    <row r="144" spans="10:15" x14ac:dyDescent="0.25">
      <c r="J144" s="19">
        <f t="shared" si="12"/>
        <v>-56.624327373183135</v>
      </c>
      <c r="K144">
        <f t="shared" si="13"/>
        <v>400</v>
      </c>
      <c r="L144" s="14">
        <f t="shared" si="14"/>
        <v>1600</v>
      </c>
      <c r="M144" s="25">
        <f t="shared" si="15"/>
        <v>-800</v>
      </c>
      <c r="N144" s="17">
        <f t="shared" si="10"/>
        <v>40</v>
      </c>
      <c r="O144" s="18">
        <f t="shared" si="11"/>
        <v>-20</v>
      </c>
    </row>
    <row r="145" spans="10:15" x14ac:dyDescent="0.25">
      <c r="J145" s="19">
        <f t="shared" si="12"/>
        <v>-63.588703778604781</v>
      </c>
      <c r="K145">
        <f t="shared" si="13"/>
        <v>625</v>
      </c>
      <c r="L145" s="14">
        <f t="shared" si="14"/>
        <v>1600</v>
      </c>
      <c r="M145" s="25">
        <f t="shared" si="15"/>
        <v>-1000</v>
      </c>
      <c r="N145" s="17">
        <f t="shared" si="10"/>
        <v>40</v>
      </c>
      <c r="O145" s="18">
        <f t="shared" si="11"/>
        <v>-25</v>
      </c>
    </row>
    <row r="146" spans="10:15" x14ac:dyDescent="0.25">
      <c r="J146" s="19">
        <f t="shared" si="12"/>
        <v>-70.553080184026427</v>
      </c>
      <c r="K146">
        <f t="shared" si="13"/>
        <v>900</v>
      </c>
      <c r="L146" s="14">
        <f t="shared" si="14"/>
        <v>1600</v>
      </c>
      <c r="M146" s="25">
        <f t="shared" si="15"/>
        <v>-1200</v>
      </c>
      <c r="N146" s="17">
        <f t="shared" si="10"/>
        <v>40</v>
      </c>
      <c r="O146" s="18">
        <f t="shared" si="11"/>
        <v>-30</v>
      </c>
    </row>
    <row r="147" spans="10:15" x14ac:dyDescent="0.25">
      <c r="J147" s="19">
        <f t="shared" si="12"/>
        <v>-77.517456589448074</v>
      </c>
      <c r="K147">
        <f t="shared" si="13"/>
        <v>1225</v>
      </c>
      <c r="L147" s="14">
        <f t="shared" si="14"/>
        <v>1600</v>
      </c>
      <c r="M147" s="25">
        <f t="shared" si="15"/>
        <v>-1400</v>
      </c>
      <c r="N147" s="17">
        <f t="shared" si="10"/>
        <v>40</v>
      </c>
      <c r="O147" s="18">
        <f t="shared" si="11"/>
        <v>-35</v>
      </c>
    </row>
    <row r="148" spans="10:15" x14ac:dyDescent="0.25">
      <c r="J148" s="19">
        <f t="shared" si="12"/>
        <v>-84.481832994869734</v>
      </c>
      <c r="K148">
        <f t="shared" si="13"/>
        <v>1600</v>
      </c>
      <c r="L148" s="14">
        <f t="shared" si="14"/>
        <v>1600</v>
      </c>
      <c r="M148" s="25">
        <f t="shared" si="15"/>
        <v>-1600</v>
      </c>
      <c r="N148" s="17">
        <f t="shared" si="10"/>
        <v>40</v>
      </c>
      <c r="O148" s="18">
        <f t="shared" si="11"/>
        <v>-40</v>
      </c>
    </row>
    <row r="149" spans="10:15" x14ac:dyDescent="0.25">
      <c r="J149" s="19">
        <f t="shared" si="12"/>
        <v>-91.446209400291366</v>
      </c>
      <c r="K149">
        <f t="shared" si="13"/>
        <v>2025</v>
      </c>
      <c r="L149" s="14">
        <f t="shared" si="14"/>
        <v>1600</v>
      </c>
      <c r="M149" s="25">
        <f t="shared" si="15"/>
        <v>-1800</v>
      </c>
      <c r="N149" s="17">
        <f t="shared" si="10"/>
        <v>40</v>
      </c>
      <c r="O149" s="18">
        <f t="shared" si="11"/>
        <v>-45</v>
      </c>
    </row>
    <row r="150" spans="10:15" x14ac:dyDescent="0.25">
      <c r="J150" s="19">
        <f t="shared" si="12"/>
        <v>26.307998160694833</v>
      </c>
      <c r="K150">
        <f t="shared" si="13"/>
        <v>1600</v>
      </c>
      <c r="L150" s="14">
        <f t="shared" si="14"/>
        <v>2025</v>
      </c>
      <c r="M150" s="25">
        <f t="shared" si="15"/>
        <v>1800</v>
      </c>
      <c r="N150" s="17">
        <f t="shared" si="10"/>
        <v>45</v>
      </c>
      <c r="O150" s="18">
        <f t="shared" si="11"/>
        <v>40</v>
      </c>
    </row>
    <row r="151" spans="10:15" x14ac:dyDescent="0.25">
      <c r="J151" s="19">
        <f t="shared" si="12"/>
        <v>19.270248620131031</v>
      </c>
      <c r="K151">
        <f t="shared" si="13"/>
        <v>1225</v>
      </c>
      <c r="L151" s="14">
        <f t="shared" si="14"/>
        <v>2025</v>
      </c>
      <c r="M151" s="25">
        <f t="shared" si="15"/>
        <v>1575</v>
      </c>
      <c r="N151" s="17">
        <f t="shared" si="10"/>
        <v>45</v>
      </c>
      <c r="O151" s="18">
        <f t="shared" si="11"/>
        <v>35</v>
      </c>
    </row>
    <row r="152" spans="10:15" x14ac:dyDescent="0.25">
      <c r="J152" s="19">
        <f t="shared" si="12"/>
        <v>12.23249907956723</v>
      </c>
      <c r="K152">
        <f t="shared" si="13"/>
        <v>900</v>
      </c>
      <c r="L152" s="14">
        <f t="shared" si="14"/>
        <v>2025</v>
      </c>
      <c r="M152" s="25">
        <f t="shared" si="15"/>
        <v>1350</v>
      </c>
      <c r="N152" s="17">
        <f t="shared" si="10"/>
        <v>45</v>
      </c>
      <c r="O152" s="18">
        <f t="shared" si="11"/>
        <v>30</v>
      </c>
    </row>
    <row r="153" spans="10:15" x14ac:dyDescent="0.25">
      <c r="J153" s="19">
        <f t="shared" si="12"/>
        <v>5.1947495390034319</v>
      </c>
      <c r="K153">
        <f t="shared" si="13"/>
        <v>625</v>
      </c>
      <c r="L153" s="14">
        <f t="shared" si="14"/>
        <v>2025</v>
      </c>
      <c r="M153" s="25">
        <f t="shared" si="15"/>
        <v>1125</v>
      </c>
      <c r="N153" s="17">
        <f t="shared" ref="N153:N216" si="16">N135+5</f>
        <v>45</v>
      </c>
      <c r="O153" s="18">
        <f t="shared" ref="O153:O216" si="17">O135</f>
        <v>25</v>
      </c>
    </row>
    <row r="154" spans="10:15" x14ac:dyDescent="0.25">
      <c r="J154" s="19">
        <f t="shared" si="12"/>
        <v>-1.8430000015603643</v>
      </c>
      <c r="K154">
        <f t="shared" si="13"/>
        <v>400</v>
      </c>
      <c r="L154" s="14">
        <f t="shared" si="14"/>
        <v>2025</v>
      </c>
      <c r="M154" s="25">
        <f t="shared" si="15"/>
        <v>900</v>
      </c>
      <c r="N154" s="17">
        <f t="shared" si="16"/>
        <v>45</v>
      </c>
      <c r="O154" s="18">
        <f t="shared" si="17"/>
        <v>20</v>
      </c>
    </row>
    <row r="155" spans="10:15" x14ac:dyDescent="0.25">
      <c r="J155" s="19">
        <f t="shared" si="12"/>
        <v>-8.8807495421241658</v>
      </c>
      <c r="K155">
        <f t="shared" si="13"/>
        <v>225</v>
      </c>
      <c r="L155" s="14">
        <f t="shared" si="14"/>
        <v>2025</v>
      </c>
      <c r="M155" s="25">
        <f t="shared" si="15"/>
        <v>675</v>
      </c>
      <c r="N155" s="17">
        <f t="shared" si="16"/>
        <v>45</v>
      </c>
      <c r="O155" s="18">
        <f t="shared" si="17"/>
        <v>15</v>
      </c>
    </row>
    <row r="156" spans="10:15" x14ac:dyDescent="0.25">
      <c r="J156" s="19">
        <f t="shared" si="12"/>
        <v>-15.918499082687955</v>
      </c>
      <c r="K156">
        <f t="shared" si="13"/>
        <v>100</v>
      </c>
      <c r="L156" s="14">
        <f t="shared" si="14"/>
        <v>2025</v>
      </c>
      <c r="M156" s="25">
        <f t="shared" si="15"/>
        <v>450</v>
      </c>
      <c r="N156" s="17">
        <f t="shared" si="16"/>
        <v>45</v>
      </c>
      <c r="O156" s="18">
        <f t="shared" si="17"/>
        <v>10</v>
      </c>
    </row>
    <row r="157" spans="10:15" x14ac:dyDescent="0.25">
      <c r="J157" s="19">
        <f t="shared" si="12"/>
        <v>-22.956248623251756</v>
      </c>
      <c r="K157">
        <f t="shared" si="13"/>
        <v>25</v>
      </c>
      <c r="L157" s="14">
        <f t="shared" si="14"/>
        <v>2025</v>
      </c>
      <c r="M157" s="25">
        <f t="shared" si="15"/>
        <v>225</v>
      </c>
      <c r="N157" s="17">
        <f t="shared" si="16"/>
        <v>45</v>
      </c>
      <c r="O157" s="18">
        <f t="shared" si="17"/>
        <v>5</v>
      </c>
    </row>
    <row r="158" spans="10:15" x14ac:dyDescent="0.25">
      <c r="J158" s="19">
        <f t="shared" si="12"/>
        <v>-29.993998163815554</v>
      </c>
      <c r="K158">
        <f t="shared" si="13"/>
        <v>0</v>
      </c>
      <c r="L158" s="14">
        <f t="shared" si="14"/>
        <v>2025</v>
      </c>
      <c r="M158" s="25">
        <f t="shared" si="15"/>
        <v>0</v>
      </c>
      <c r="N158" s="17">
        <f t="shared" si="16"/>
        <v>45</v>
      </c>
      <c r="O158" s="18">
        <f t="shared" si="17"/>
        <v>0</v>
      </c>
    </row>
    <row r="159" spans="10:15" x14ac:dyDescent="0.25">
      <c r="J159" s="19">
        <f t="shared" si="12"/>
        <v>-37.031747704379356</v>
      </c>
      <c r="K159">
        <f t="shared" si="13"/>
        <v>25</v>
      </c>
      <c r="L159" s="14">
        <f t="shared" si="14"/>
        <v>2025</v>
      </c>
      <c r="M159" s="25">
        <f t="shared" si="15"/>
        <v>-225</v>
      </c>
      <c r="N159" s="17">
        <f t="shared" si="16"/>
        <v>45</v>
      </c>
      <c r="O159" s="18">
        <f t="shared" si="17"/>
        <v>-5</v>
      </c>
    </row>
    <row r="160" spans="10:15" x14ac:dyDescent="0.25">
      <c r="J160" s="19">
        <f t="shared" si="12"/>
        <v>-44.069497244943143</v>
      </c>
      <c r="K160">
        <f t="shared" si="13"/>
        <v>100</v>
      </c>
      <c r="L160" s="14">
        <f t="shared" si="14"/>
        <v>2025</v>
      </c>
      <c r="M160" s="25">
        <f t="shared" si="15"/>
        <v>-450</v>
      </c>
      <c r="N160" s="17">
        <f t="shared" si="16"/>
        <v>45</v>
      </c>
      <c r="O160" s="18">
        <f t="shared" si="17"/>
        <v>-10</v>
      </c>
    </row>
    <row r="161" spans="10:15" x14ac:dyDescent="0.25">
      <c r="J161" s="19">
        <f t="shared" si="12"/>
        <v>-51.107246785506945</v>
      </c>
      <c r="K161">
        <f t="shared" si="13"/>
        <v>225</v>
      </c>
      <c r="L161" s="14">
        <f t="shared" si="14"/>
        <v>2025</v>
      </c>
      <c r="M161" s="25">
        <f t="shared" si="15"/>
        <v>-675</v>
      </c>
      <c r="N161" s="17">
        <f t="shared" si="16"/>
        <v>45</v>
      </c>
      <c r="O161" s="18">
        <f t="shared" si="17"/>
        <v>-15</v>
      </c>
    </row>
    <row r="162" spans="10:15" x14ac:dyDescent="0.25">
      <c r="J162" s="19">
        <f t="shared" si="12"/>
        <v>-58.144996326070746</v>
      </c>
      <c r="K162">
        <f t="shared" si="13"/>
        <v>400</v>
      </c>
      <c r="L162" s="14">
        <f t="shared" si="14"/>
        <v>2025</v>
      </c>
      <c r="M162" s="25">
        <f t="shared" si="15"/>
        <v>-900</v>
      </c>
      <c r="N162" s="17">
        <f t="shared" si="16"/>
        <v>45</v>
      </c>
      <c r="O162" s="18">
        <f t="shared" si="17"/>
        <v>-20</v>
      </c>
    </row>
    <row r="163" spans="10:15" x14ac:dyDescent="0.25">
      <c r="J163" s="19">
        <f t="shared" si="12"/>
        <v>-65.182745866634548</v>
      </c>
      <c r="K163">
        <f t="shared" si="13"/>
        <v>625</v>
      </c>
      <c r="L163" s="14">
        <f t="shared" si="14"/>
        <v>2025</v>
      </c>
      <c r="M163" s="25">
        <f t="shared" si="15"/>
        <v>-1125</v>
      </c>
      <c r="N163" s="17">
        <f t="shared" si="16"/>
        <v>45</v>
      </c>
      <c r="O163" s="18">
        <f t="shared" si="17"/>
        <v>-25</v>
      </c>
    </row>
    <row r="164" spans="10:15" x14ac:dyDescent="0.25">
      <c r="J164" s="19">
        <f t="shared" si="12"/>
        <v>-72.220495407198342</v>
      </c>
      <c r="K164">
        <f t="shared" si="13"/>
        <v>900</v>
      </c>
      <c r="L164" s="14">
        <f t="shared" si="14"/>
        <v>2025</v>
      </c>
      <c r="M164" s="25">
        <f t="shared" si="15"/>
        <v>-1350</v>
      </c>
      <c r="N164" s="17">
        <f t="shared" si="16"/>
        <v>45</v>
      </c>
      <c r="O164" s="18">
        <f t="shared" si="17"/>
        <v>-30</v>
      </c>
    </row>
    <row r="165" spans="10:15" x14ac:dyDescent="0.25">
      <c r="J165" s="19">
        <f t="shared" si="12"/>
        <v>-79.258244947762137</v>
      </c>
      <c r="K165">
        <f t="shared" si="13"/>
        <v>1225</v>
      </c>
      <c r="L165" s="14">
        <f t="shared" si="14"/>
        <v>2025</v>
      </c>
      <c r="M165" s="25">
        <f t="shared" si="15"/>
        <v>-1575</v>
      </c>
      <c r="N165" s="17">
        <f t="shared" si="16"/>
        <v>45</v>
      </c>
      <c r="O165" s="18">
        <f t="shared" si="17"/>
        <v>-35</v>
      </c>
    </row>
    <row r="166" spans="10:15" x14ac:dyDescent="0.25">
      <c r="J166" s="19">
        <f t="shared" si="12"/>
        <v>-86.295994488325945</v>
      </c>
      <c r="K166">
        <f t="shared" si="13"/>
        <v>1600</v>
      </c>
      <c r="L166" s="14">
        <f t="shared" si="14"/>
        <v>2025</v>
      </c>
      <c r="M166" s="25">
        <f t="shared" si="15"/>
        <v>-1800</v>
      </c>
      <c r="N166" s="17">
        <f t="shared" si="16"/>
        <v>45</v>
      </c>
      <c r="O166" s="18">
        <f t="shared" si="17"/>
        <v>-40</v>
      </c>
    </row>
    <row r="167" spans="10:15" x14ac:dyDescent="0.25">
      <c r="J167" s="19">
        <f t="shared" si="12"/>
        <v>-93.333744028889726</v>
      </c>
      <c r="K167">
        <f t="shared" si="13"/>
        <v>2025</v>
      </c>
      <c r="L167" s="14">
        <f t="shared" si="14"/>
        <v>2025</v>
      </c>
      <c r="M167" s="25">
        <f t="shared" si="15"/>
        <v>-2025</v>
      </c>
      <c r="N167" s="17">
        <f t="shared" si="16"/>
        <v>45</v>
      </c>
      <c r="O167" s="18">
        <f t="shared" si="17"/>
        <v>-45</v>
      </c>
    </row>
    <row r="168" spans="10:15" x14ac:dyDescent="0.25">
      <c r="J168" s="19">
        <f t="shared" si="12"/>
        <v>25.725014409761194</v>
      </c>
      <c r="K168">
        <f t="shared" si="13"/>
        <v>1600</v>
      </c>
      <c r="L168" s="14">
        <f t="shared" si="14"/>
        <v>2500</v>
      </c>
      <c r="M168" s="25">
        <f t="shared" si="15"/>
        <v>2000</v>
      </c>
      <c r="N168" s="17">
        <f t="shared" si="16"/>
        <v>50</v>
      </c>
      <c r="O168" s="18">
        <f t="shared" si="17"/>
        <v>40</v>
      </c>
    </row>
    <row r="169" spans="10:15" x14ac:dyDescent="0.25">
      <c r="J169" s="19">
        <f t="shared" si="12"/>
        <v>18.6204483669121</v>
      </c>
      <c r="K169">
        <f t="shared" si="13"/>
        <v>1225</v>
      </c>
      <c r="L169" s="14">
        <f t="shared" si="14"/>
        <v>2500</v>
      </c>
      <c r="M169" s="25">
        <f t="shared" si="15"/>
        <v>1750</v>
      </c>
      <c r="N169" s="17">
        <f t="shared" si="16"/>
        <v>50</v>
      </c>
      <c r="O169" s="18">
        <f t="shared" si="17"/>
        <v>35</v>
      </c>
    </row>
    <row r="170" spans="10:15" x14ac:dyDescent="0.25">
      <c r="J170" s="19">
        <f t="shared" si="12"/>
        <v>11.515882324063011</v>
      </c>
      <c r="K170">
        <f t="shared" si="13"/>
        <v>900</v>
      </c>
      <c r="L170" s="14">
        <f t="shared" si="14"/>
        <v>2500</v>
      </c>
      <c r="M170" s="25">
        <f t="shared" si="15"/>
        <v>1500</v>
      </c>
      <c r="N170" s="17">
        <f t="shared" si="16"/>
        <v>50</v>
      </c>
      <c r="O170" s="18">
        <f t="shared" si="17"/>
        <v>30</v>
      </c>
    </row>
    <row r="171" spans="10:15" x14ac:dyDescent="0.25">
      <c r="J171" s="19">
        <f t="shared" si="12"/>
        <v>4.4113162812139244</v>
      </c>
      <c r="K171">
        <f t="shared" si="13"/>
        <v>625</v>
      </c>
      <c r="L171" s="14">
        <f t="shared" si="14"/>
        <v>2500</v>
      </c>
      <c r="M171" s="25">
        <f t="shared" si="15"/>
        <v>1250</v>
      </c>
      <c r="N171" s="17">
        <f t="shared" si="16"/>
        <v>50</v>
      </c>
      <c r="O171" s="18">
        <f t="shared" si="17"/>
        <v>25</v>
      </c>
    </row>
    <row r="172" spans="10:15" x14ac:dyDescent="0.25">
      <c r="J172" s="19">
        <f t="shared" si="12"/>
        <v>-2.6932497616351618</v>
      </c>
      <c r="K172">
        <f t="shared" si="13"/>
        <v>400</v>
      </c>
      <c r="L172" s="14">
        <f t="shared" si="14"/>
        <v>2500</v>
      </c>
      <c r="M172" s="25">
        <f t="shared" si="15"/>
        <v>1000</v>
      </c>
      <c r="N172" s="17">
        <f t="shared" si="16"/>
        <v>50</v>
      </c>
      <c r="O172" s="18">
        <f t="shared" si="17"/>
        <v>20</v>
      </c>
    </row>
    <row r="173" spans="10:15" x14ac:dyDescent="0.25">
      <c r="J173" s="19">
        <f t="shared" si="12"/>
        <v>-9.7978158044842534</v>
      </c>
      <c r="K173">
        <f t="shared" si="13"/>
        <v>225</v>
      </c>
      <c r="L173" s="14">
        <f t="shared" si="14"/>
        <v>2500</v>
      </c>
      <c r="M173" s="25">
        <f t="shared" si="15"/>
        <v>750</v>
      </c>
      <c r="N173" s="17">
        <f t="shared" si="16"/>
        <v>50</v>
      </c>
      <c r="O173" s="18">
        <f t="shared" si="17"/>
        <v>15</v>
      </c>
    </row>
    <row r="174" spans="10:15" x14ac:dyDescent="0.25">
      <c r="J174" s="19">
        <f t="shared" si="12"/>
        <v>-16.902381847333331</v>
      </c>
      <c r="K174">
        <f t="shared" si="13"/>
        <v>100</v>
      </c>
      <c r="L174" s="14">
        <f t="shared" si="14"/>
        <v>2500</v>
      </c>
      <c r="M174" s="25">
        <f t="shared" si="15"/>
        <v>500</v>
      </c>
      <c r="N174" s="17">
        <f t="shared" si="16"/>
        <v>50</v>
      </c>
      <c r="O174" s="18">
        <f t="shared" si="17"/>
        <v>10</v>
      </c>
    </row>
    <row r="175" spans="10:15" x14ac:dyDescent="0.25">
      <c r="J175" s="19">
        <f t="shared" si="12"/>
        <v>-24.00694789018242</v>
      </c>
      <c r="K175">
        <f t="shared" si="13"/>
        <v>25</v>
      </c>
      <c r="L175" s="14">
        <f t="shared" si="14"/>
        <v>2500</v>
      </c>
      <c r="M175" s="25">
        <f t="shared" si="15"/>
        <v>250</v>
      </c>
      <c r="N175" s="17">
        <f t="shared" si="16"/>
        <v>50</v>
      </c>
      <c r="O175" s="18">
        <f t="shared" si="17"/>
        <v>5</v>
      </c>
    </row>
    <row r="176" spans="10:15" x14ac:dyDescent="0.25">
      <c r="J176" s="19">
        <f t="shared" si="12"/>
        <v>-31.11151393303151</v>
      </c>
      <c r="K176">
        <f t="shared" si="13"/>
        <v>0</v>
      </c>
      <c r="L176" s="14">
        <f t="shared" si="14"/>
        <v>2500</v>
      </c>
      <c r="M176" s="25">
        <f t="shared" si="15"/>
        <v>0</v>
      </c>
      <c r="N176" s="17">
        <f t="shared" si="16"/>
        <v>50</v>
      </c>
      <c r="O176" s="18">
        <f t="shared" si="17"/>
        <v>0</v>
      </c>
    </row>
    <row r="177" spans="10:15" x14ac:dyDescent="0.25">
      <c r="J177" s="19">
        <f t="shared" si="12"/>
        <v>-38.216079975880596</v>
      </c>
      <c r="K177">
        <f t="shared" si="13"/>
        <v>25</v>
      </c>
      <c r="L177" s="14">
        <f t="shared" si="14"/>
        <v>2500</v>
      </c>
      <c r="M177" s="25">
        <f t="shared" si="15"/>
        <v>-250</v>
      </c>
      <c r="N177" s="17">
        <f t="shared" si="16"/>
        <v>50</v>
      </c>
      <c r="O177" s="18">
        <f t="shared" si="17"/>
        <v>-5</v>
      </c>
    </row>
    <row r="178" spans="10:15" x14ac:dyDescent="0.25">
      <c r="J178" s="19">
        <f t="shared" si="12"/>
        <v>-45.320646018729683</v>
      </c>
      <c r="K178">
        <f t="shared" si="13"/>
        <v>100</v>
      </c>
      <c r="L178" s="14">
        <f t="shared" si="14"/>
        <v>2500</v>
      </c>
      <c r="M178" s="25">
        <f t="shared" si="15"/>
        <v>-500</v>
      </c>
      <c r="N178" s="17">
        <f t="shared" si="16"/>
        <v>50</v>
      </c>
      <c r="O178" s="18">
        <f t="shared" si="17"/>
        <v>-10</v>
      </c>
    </row>
    <row r="179" spans="10:15" x14ac:dyDescent="0.25">
      <c r="J179" s="19">
        <f t="shared" si="12"/>
        <v>-52.425212061578769</v>
      </c>
      <c r="K179">
        <f t="shared" si="13"/>
        <v>225</v>
      </c>
      <c r="L179" s="14">
        <f t="shared" si="14"/>
        <v>2500</v>
      </c>
      <c r="M179" s="25">
        <f t="shared" si="15"/>
        <v>-750</v>
      </c>
      <c r="N179" s="17">
        <f t="shared" si="16"/>
        <v>50</v>
      </c>
      <c r="O179" s="18">
        <f t="shared" si="17"/>
        <v>-15</v>
      </c>
    </row>
    <row r="180" spans="10:15" x14ac:dyDescent="0.25">
      <c r="J180" s="19">
        <f t="shared" si="12"/>
        <v>-59.529778104427862</v>
      </c>
      <c r="K180">
        <f t="shared" si="13"/>
        <v>400</v>
      </c>
      <c r="L180" s="14">
        <f t="shared" si="14"/>
        <v>2500</v>
      </c>
      <c r="M180" s="25">
        <f t="shared" si="15"/>
        <v>-1000</v>
      </c>
      <c r="N180" s="17">
        <f t="shared" si="16"/>
        <v>50</v>
      </c>
      <c r="O180" s="18">
        <f t="shared" si="17"/>
        <v>-20</v>
      </c>
    </row>
    <row r="181" spans="10:15" x14ac:dyDescent="0.25">
      <c r="J181" s="19">
        <f t="shared" si="12"/>
        <v>-66.634344147276948</v>
      </c>
      <c r="K181">
        <f t="shared" si="13"/>
        <v>625</v>
      </c>
      <c r="L181" s="14">
        <f t="shared" si="14"/>
        <v>2500</v>
      </c>
      <c r="M181" s="25">
        <f t="shared" si="15"/>
        <v>-1250</v>
      </c>
      <c r="N181" s="17">
        <f t="shared" si="16"/>
        <v>50</v>
      </c>
      <c r="O181" s="18">
        <f t="shared" si="17"/>
        <v>-25</v>
      </c>
    </row>
    <row r="182" spans="10:15" x14ac:dyDescent="0.25">
      <c r="J182" s="19">
        <f t="shared" si="12"/>
        <v>-73.738910190126035</v>
      </c>
      <c r="K182">
        <f t="shared" si="13"/>
        <v>900</v>
      </c>
      <c r="L182" s="14">
        <f t="shared" si="14"/>
        <v>2500</v>
      </c>
      <c r="M182" s="25">
        <f t="shared" si="15"/>
        <v>-1500</v>
      </c>
      <c r="N182" s="17">
        <f t="shared" si="16"/>
        <v>50</v>
      </c>
      <c r="O182" s="18">
        <f t="shared" si="17"/>
        <v>-30</v>
      </c>
    </row>
    <row r="183" spans="10:15" x14ac:dyDescent="0.25">
      <c r="J183" s="19">
        <f t="shared" si="12"/>
        <v>-80.843476232975121</v>
      </c>
      <c r="K183">
        <f t="shared" si="13"/>
        <v>1225</v>
      </c>
      <c r="L183" s="14">
        <f t="shared" si="14"/>
        <v>2500</v>
      </c>
      <c r="M183" s="25">
        <f t="shared" si="15"/>
        <v>-1750</v>
      </c>
      <c r="N183" s="17">
        <f t="shared" si="16"/>
        <v>50</v>
      </c>
      <c r="O183" s="18">
        <f t="shared" si="17"/>
        <v>-35</v>
      </c>
    </row>
    <row r="184" spans="10:15" x14ac:dyDescent="0.25">
      <c r="J184" s="19">
        <f t="shared" si="12"/>
        <v>-87.948042275824207</v>
      </c>
      <c r="K184">
        <f t="shared" si="13"/>
        <v>1600</v>
      </c>
      <c r="L184" s="14">
        <f t="shared" si="14"/>
        <v>2500</v>
      </c>
      <c r="M184" s="25">
        <f t="shared" si="15"/>
        <v>-2000</v>
      </c>
      <c r="N184" s="17">
        <f t="shared" si="16"/>
        <v>50</v>
      </c>
      <c r="O184" s="18">
        <f t="shared" si="17"/>
        <v>-40</v>
      </c>
    </row>
    <row r="185" spans="10:15" x14ac:dyDescent="0.25">
      <c r="J185" s="19">
        <f t="shared" si="12"/>
        <v>-95.052608318673293</v>
      </c>
      <c r="K185">
        <f t="shared" si="13"/>
        <v>2025</v>
      </c>
      <c r="L185" s="14">
        <f t="shared" si="14"/>
        <v>2500</v>
      </c>
      <c r="M185" s="25">
        <f t="shared" si="15"/>
        <v>-2250</v>
      </c>
      <c r="N185" s="17">
        <f t="shared" si="16"/>
        <v>50</v>
      </c>
      <c r="O185" s="18">
        <f t="shared" si="17"/>
        <v>-45</v>
      </c>
    </row>
    <row r="186" spans="10:15" x14ac:dyDescent="0.25">
      <c r="J186" s="19">
        <f t="shared" si="12"/>
        <v>25.18910802491623</v>
      </c>
      <c r="K186">
        <f t="shared" si="13"/>
        <v>1600</v>
      </c>
      <c r="L186" s="14">
        <f t="shared" si="14"/>
        <v>3025</v>
      </c>
      <c r="M186" s="25">
        <f t="shared" si="15"/>
        <v>2200</v>
      </c>
      <c r="N186" s="17">
        <f t="shared" si="16"/>
        <v>55</v>
      </c>
      <c r="O186" s="18">
        <f t="shared" si="17"/>
        <v>40</v>
      </c>
    </row>
    <row r="187" spans="10:15" x14ac:dyDescent="0.25">
      <c r="J187" s="19">
        <f t="shared" si="12"/>
        <v>18.023121076029277</v>
      </c>
      <c r="K187">
        <f t="shared" si="13"/>
        <v>1225</v>
      </c>
      <c r="L187" s="14">
        <f t="shared" si="14"/>
        <v>3025</v>
      </c>
      <c r="M187" s="25">
        <f t="shared" si="15"/>
        <v>1925</v>
      </c>
      <c r="N187" s="17">
        <f t="shared" si="16"/>
        <v>55</v>
      </c>
      <c r="O187" s="18">
        <f t="shared" si="17"/>
        <v>35</v>
      </c>
    </row>
    <row r="188" spans="10:15" x14ac:dyDescent="0.25">
      <c r="J188" s="19">
        <f t="shared" si="12"/>
        <v>10.857134127142324</v>
      </c>
      <c r="K188">
        <f t="shared" si="13"/>
        <v>900</v>
      </c>
      <c r="L188" s="14">
        <f t="shared" si="14"/>
        <v>3025</v>
      </c>
      <c r="M188" s="25">
        <f t="shared" si="15"/>
        <v>1650</v>
      </c>
      <c r="N188" s="17">
        <f t="shared" si="16"/>
        <v>55</v>
      </c>
      <c r="O188" s="18">
        <f t="shared" si="17"/>
        <v>30</v>
      </c>
    </row>
    <row r="189" spans="10:15" x14ac:dyDescent="0.25">
      <c r="J189" s="19">
        <f t="shared" si="12"/>
        <v>3.6911471782553775</v>
      </c>
      <c r="K189">
        <f t="shared" si="13"/>
        <v>625</v>
      </c>
      <c r="L189" s="14">
        <f t="shared" si="14"/>
        <v>3025</v>
      </c>
      <c r="M189" s="25">
        <f t="shared" si="15"/>
        <v>1375</v>
      </c>
      <c r="N189" s="17">
        <f t="shared" si="16"/>
        <v>55</v>
      </c>
      <c r="O189" s="18">
        <f t="shared" si="17"/>
        <v>25</v>
      </c>
    </row>
    <row r="190" spans="10:15" x14ac:dyDescent="0.25">
      <c r="J190" s="19">
        <f t="shared" si="12"/>
        <v>-3.4748397706315721</v>
      </c>
      <c r="K190">
        <f t="shared" si="13"/>
        <v>400</v>
      </c>
      <c r="L190" s="14">
        <f t="shared" si="14"/>
        <v>3025</v>
      </c>
      <c r="M190" s="25">
        <f t="shared" si="15"/>
        <v>1100</v>
      </c>
      <c r="N190" s="17">
        <f t="shared" si="16"/>
        <v>55</v>
      </c>
      <c r="O190" s="18">
        <f t="shared" si="17"/>
        <v>20</v>
      </c>
    </row>
    <row r="191" spans="10:15" x14ac:dyDescent="0.25">
      <c r="J191" s="19">
        <f t="shared" si="12"/>
        <v>-10.640826719518525</v>
      </c>
      <c r="K191">
        <f t="shared" si="13"/>
        <v>225</v>
      </c>
      <c r="L191" s="14">
        <f t="shared" si="14"/>
        <v>3025</v>
      </c>
      <c r="M191" s="25">
        <f t="shared" si="15"/>
        <v>825</v>
      </c>
      <c r="N191" s="17">
        <f t="shared" si="16"/>
        <v>55</v>
      </c>
      <c r="O191" s="18">
        <f t="shared" si="17"/>
        <v>15</v>
      </c>
    </row>
    <row r="192" spans="10:15" x14ac:dyDescent="0.25">
      <c r="J192" s="19">
        <f t="shared" si="12"/>
        <v>-17.806813668405468</v>
      </c>
      <c r="K192">
        <f t="shared" si="13"/>
        <v>100</v>
      </c>
      <c r="L192" s="14">
        <f t="shared" si="14"/>
        <v>3025</v>
      </c>
      <c r="M192" s="25">
        <f t="shared" si="15"/>
        <v>550</v>
      </c>
      <c r="N192" s="17">
        <f t="shared" si="16"/>
        <v>55</v>
      </c>
      <c r="O192" s="18">
        <f t="shared" si="17"/>
        <v>10</v>
      </c>
    </row>
    <row r="193" spans="10:15" x14ac:dyDescent="0.25">
      <c r="J193" s="19">
        <f t="shared" si="12"/>
        <v>-24.972800617292418</v>
      </c>
      <c r="K193">
        <f t="shared" si="13"/>
        <v>25</v>
      </c>
      <c r="L193" s="14">
        <f t="shared" si="14"/>
        <v>3025</v>
      </c>
      <c r="M193" s="25">
        <f t="shared" si="15"/>
        <v>275</v>
      </c>
      <c r="N193" s="17">
        <f t="shared" si="16"/>
        <v>55</v>
      </c>
      <c r="O193" s="18">
        <f t="shared" si="17"/>
        <v>5</v>
      </c>
    </row>
    <row r="194" spans="10:15" x14ac:dyDescent="0.25">
      <c r="J194" s="19">
        <f t="shared" si="12"/>
        <v>-32.138787566179367</v>
      </c>
      <c r="K194">
        <f t="shared" si="13"/>
        <v>0</v>
      </c>
      <c r="L194" s="14">
        <f t="shared" si="14"/>
        <v>3025</v>
      </c>
      <c r="M194" s="25">
        <f t="shared" si="15"/>
        <v>0</v>
      </c>
      <c r="N194" s="17">
        <f t="shared" si="16"/>
        <v>55</v>
      </c>
      <c r="O194" s="18">
        <f t="shared" si="17"/>
        <v>0</v>
      </c>
    </row>
    <row r="195" spans="10:15" x14ac:dyDescent="0.25">
      <c r="J195" s="19">
        <f t="shared" si="12"/>
        <v>-39.30477451506632</v>
      </c>
      <c r="K195">
        <f t="shared" si="13"/>
        <v>25</v>
      </c>
      <c r="L195" s="14">
        <f t="shared" si="14"/>
        <v>3025</v>
      </c>
      <c r="M195" s="25">
        <f t="shared" si="15"/>
        <v>-275</v>
      </c>
      <c r="N195" s="17">
        <f t="shared" si="16"/>
        <v>55</v>
      </c>
      <c r="O195" s="18">
        <f t="shared" si="17"/>
        <v>-5</v>
      </c>
    </row>
    <row r="196" spans="10:15" x14ac:dyDescent="0.25">
      <c r="J196" s="19">
        <f t="shared" si="12"/>
        <v>-46.470761463953259</v>
      </c>
      <c r="K196">
        <f t="shared" si="13"/>
        <v>100</v>
      </c>
      <c r="L196" s="14">
        <f t="shared" si="14"/>
        <v>3025</v>
      </c>
      <c r="M196" s="25">
        <f t="shared" si="15"/>
        <v>-550</v>
      </c>
      <c r="N196" s="17">
        <f t="shared" si="16"/>
        <v>55</v>
      </c>
      <c r="O196" s="18">
        <f t="shared" si="17"/>
        <v>-10</v>
      </c>
    </row>
    <row r="197" spans="10:15" x14ac:dyDescent="0.25">
      <c r="J197" s="19">
        <f t="shared" si="12"/>
        <v>-53.636748412840205</v>
      </c>
      <c r="K197">
        <f t="shared" si="13"/>
        <v>225</v>
      </c>
      <c r="L197" s="14">
        <f t="shared" si="14"/>
        <v>3025</v>
      </c>
      <c r="M197" s="25">
        <f t="shared" si="15"/>
        <v>-825</v>
      </c>
      <c r="N197" s="17">
        <f t="shared" si="16"/>
        <v>55</v>
      </c>
      <c r="O197" s="18">
        <f t="shared" si="17"/>
        <v>-15</v>
      </c>
    </row>
    <row r="198" spans="10:15" x14ac:dyDescent="0.25">
      <c r="J198" s="19">
        <f t="shared" ref="J198:J221" si="18">35.74+0.6215*O198-35.75*N198^0.16+0.4275*O198*N198^0.16</f>
        <v>-60.802735361727159</v>
      </c>
      <c r="K198">
        <f t="shared" si="13"/>
        <v>400</v>
      </c>
      <c r="L198" s="14">
        <f t="shared" si="14"/>
        <v>3025</v>
      </c>
      <c r="M198" s="25">
        <f t="shared" si="15"/>
        <v>-1100</v>
      </c>
      <c r="N198" s="17">
        <f t="shared" si="16"/>
        <v>55</v>
      </c>
      <c r="O198" s="18">
        <f t="shared" si="17"/>
        <v>-20</v>
      </c>
    </row>
    <row r="199" spans="10:15" x14ac:dyDescent="0.25">
      <c r="J199" s="19">
        <f t="shared" si="18"/>
        <v>-67.968722310614112</v>
      </c>
      <c r="K199">
        <f t="shared" ref="K199:K221" si="19">O199^2</f>
        <v>625</v>
      </c>
      <c r="L199" s="14">
        <f t="shared" ref="L199:L221" si="20">N199^2</f>
        <v>3025</v>
      </c>
      <c r="M199" s="25">
        <f t="shared" ref="M199:M221" si="21">N199*O199</f>
        <v>-1375</v>
      </c>
      <c r="N199" s="17">
        <f t="shared" si="16"/>
        <v>55</v>
      </c>
      <c r="O199" s="18">
        <f t="shared" si="17"/>
        <v>-25</v>
      </c>
    </row>
    <row r="200" spans="10:15" x14ac:dyDescent="0.25">
      <c r="J200" s="19">
        <f t="shared" si="18"/>
        <v>-75.134709259501051</v>
      </c>
      <c r="K200">
        <f t="shared" si="19"/>
        <v>900</v>
      </c>
      <c r="L200" s="14">
        <f t="shared" si="20"/>
        <v>3025</v>
      </c>
      <c r="M200" s="25">
        <f t="shared" si="21"/>
        <v>-1650</v>
      </c>
      <c r="N200" s="17">
        <f t="shared" si="16"/>
        <v>55</v>
      </c>
      <c r="O200" s="18">
        <f t="shared" si="17"/>
        <v>-30</v>
      </c>
    </row>
    <row r="201" spans="10:15" x14ac:dyDescent="0.25">
      <c r="J201" s="19">
        <f t="shared" si="18"/>
        <v>-82.300696208388018</v>
      </c>
      <c r="K201">
        <f t="shared" si="19"/>
        <v>1225</v>
      </c>
      <c r="L201" s="14">
        <f t="shared" si="20"/>
        <v>3025</v>
      </c>
      <c r="M201" s="25">
        <f t="shared" si="21"/>
        <v>-1925</v>
      </c>
      <c r="N201" s="17">
        <f t="shared" si="16"/>
        <v>55</v>
      </c>
      <c r="O201" s="18">
        <f t="shared" si="17"/>
        <v>-35</v>
      </c>
    </row>
    <row r="202" spans="10:15" x14ac:dyDescent="0.25">
      <c r="J202" s="19">
        <f t="shared" si="18"/>
        <v>-89.466683157274957</v>
      </c>
      <c r="K202">
        <f t="shared" si="19"/>
        <v>1600</v>
      </c>
      <c r="L202" s="14">
        <f t="shared" si="20"/>
        <v>3025</v>
      </c>
      <c r="M202" s="25">
        <f t="shared" si="21"/>
        <v>-2200</v>
      </c>
      <c r="N202" s="17">
        <f t="shared" si="16"/>
        <v>55</v>
      </c>
      <c r="O202" s="18">
        <f t="shared" si="17"/>
        <v>-40</v>
      </c>
    </row>
    <row r="203" spans="10:15" x14ac:dyDescent="0.25">
      <c r="J203" s="19">
        <f t="shared" si="18"/>
        <v>-96.632670106161896</v>
      </c>
      <c r="K203">
        <f t="shared" si="19"/>
        <v>2025</v>
      </c>
      <c r="L203" s="14">
        <f t="shared" si="20"/>
        <v>3025</v>
      </c>
      <c r="M203" s="25">
        <f t="shared" si="21"/>
        <v>-2475</v>
      </c>
      <c r="N203" s="17">
        <f t="shared" si="16"/>
        <v>55</v>
      </c>
      <c r="O203" s="18">
        <f t="shared" si="17"/>
        <v>-45</v>
      </c>
    </row>
    <row r="204" spans="10:15" x14ac:dyDescent="0.25">
      <c r="J204" s="19">
        <f t="shared" si="18"/>
        <v>24.692676351298985</v>
      </c>
      <c r="K204">
        <f t="shared" si="19"/>
        <v>1600</v>
      </c>
      <c r="L204" s="14">
        <f t="shared" si="20"/>
        <v>3600</v>
      </c>
      <c r="M204" s="25">
        <f t="shared" si="21"/>
        <v>2400</v>
      </c>
      <c r="N204" s="17">
        <f t="shared" si="16"/>
        <v>60</v>
      </c>
      <c r="O204" s="18">
        <f t="shared" si="17"/>
        <v>40</v>
      </c>
    </row>
    <row r="205" spans="10:15" x14ac:dyDescent="0.25">
      <c r="J205" s="19">
        <f t="shared" si="18"/>
        <v>17.469792742768231</v>
      </c>
      <c r="K205">
        <f t="shared" si="19"/>
        <v>1225</v>
      </c>
      <c r="L205" s="14">
        <f t="shared" si="20"/>
        <v>3600</v>
      </c>
      <c r="M205" s="25">
        <f t="shared" si="21"/>
        <v>2100</v>
      </c>
      <c r="N205" s="17">
        <f t="shared" si="16"/>
        <v>60</v>
      </c>
      <c r="O205" s="18">
        <f t="shared" si="17"/>
        <v>35</v>
      </c>
    </row>
    <row r="206" spans="10:15" x14ac:dyDescent="0.25">
      <c r="J206" s="19">
        <f t="shared" si="18"/>
        <v>10.24690913423748</v>
      </c>
      <c r="K206">
        <f t="shared" si="19"/>
        <v>900</v>
      </c>
      <c r="L206" s="14">
        <f t="shared" si="20"/>
        <v>3600</v>
      </c>
      <c r="M206" s="25">
        <f t="shared" si="21"/>
        <v>1800</v>
      </c>
      <c r="N206" s="17">
        <f t="shared" si="16"/>
        <v>60</v>
      </c>
      <c r="O206" s="18">
        <f t="shared" si="17"/>
        <v>30</v>
      </c>
    </row>
    <row r="207" spans="10:15" x14ac:dyDescent="0.25">
      <c r="J207" s="19">
        <f t="shared" si="18"/>
        <v>3.0240255257067297</v>
      </c>
      <c r="K207">
        <f t="shared" si="19"/>
        <v>625</v>
      </c>
      <c r="L207" s="14">
        <f t="shared" si="20"/>
        <v>3600</v>
      </c>
      <c r="M207" s="25">
        <f t="shared" si="21"/>
        <v>1500</v>
      </c>
      <c r="N207" s="17">
        <f t="shared" si="16"/>
        <v>60</v>
      </c>
      <c r="O207" s="18">
        <f t="shared" si="17"/>
        <v>25</v>
      </c>
    </row>
    <row r="208" spans="10:15" x14ac:dyDescent="0.25">
      <c r="J208" s="19">
        <f t="shared" si="18"/>
        <v>-4.1988580828240174</v>
      </c>
      <c r="K208">
        <f t="shared" si="19"/>
        <v>400</v>
      </c>
      <c r="L208" s="14">
        <f t="shared" si="20"/>
        <v>3600</v>
      </c>
      <c r="M208" s="25">
        <f t="shared" si="21"/>
        <v>1200</v>
      </c>
      <c r="N208" s="17">
        <f t="shared" si="16"/>
        <v>60</v>
      </c>
      <c r="O208" s="18">
        <f t="shared" si="17"/>
        <v>20</v>
      </c>
    </row>
    <row r="209" spans="10:15" x14ac:dyDescent="0.25">
      <c r="J209" s="19">
        <f t="shared" si="18"/>
        <v>-11.42174169135477</v>
      </c>
      <c r="K209">
        <f t="shared" si="19"/>
        <v>225</v>
      </c>
      <c r="L209" s="14">
        <f t="shared" si="20"/>
        <v>3600</v>
      </c>
      <c r="M209" s="25">
        <f t="shared" si="21"/>
        <v>900</v>
      </c>
      <c r="N209" s="17">
        <f t="shared" si="16"/>
        <v>60</v>
      </c>
      <c r="O209" s="18">
        <f t="shared" si="17"/>
        <v>15</v>
      </c>
    </row>
    <row r="210" spans="10:15" x14ac:dyDescent="0.25">
      <c r="J210" s="19">
        <f t="shared" si="18"/>
        <v>-18.644625299885512</v>
      </c>
      <c r="K210">
        <f t="shared" si="19"/>
        <v>100</v>
      </c>
      <c r="L210" s="14">
        <f t="shared" si="20"/>
        <v>3600</v>
      </c>
      <c r="M210" s="25">
        <f t="shared" si="21"/>
        <v>600</v>
      </c>
      <c r="N210" s="17">
        <f t="shared" si="16"/>
        <v>60</v>
      </c>
      <c r="O210" s="18">
        <f t="shared" si="17"/>
        <v>10</v>
      </c>
    </row>
    <row r="211" spans="10:15" x14ac:dyDescent="0.25">
      <c r="J211" s="19">
        <f t="shared" si="18"/>
        <v>-25.867508908416262</v>
      </c>
      <c r="K211">
        <f t="shared" si="19"/>
        <v>25</v>
      </c>
      <c r="L211" s="14">
        <f t="shared" si="20"/>
        <v>3600</v>
      </c>
      <c r="M211" s="25">
        <f t="shared" si="21"/>
        <v>300</v>
      </c>
      <c r="N211" s="17">
        <f t="shared" si="16"/>
        <v>60</v>
      </c>
      <c r="O211" s="18">
        <f t="shared" si="17"/>
        <v>5</v>
      </c>
    </row>
    <row r="212" spans="10:15" x14ac:dyDescent="0.25">
      <c r="J212" s="19">
        <f t="shared" si="18"/>
        <v>-33.090392516947013</v>
      </c>
      <c r="K212">
        <f t="shared" si="19"/>
        <v>0</v>
      </c>
      <c r="L212" s="14">
        <f t="shared" si="20"/>
        <v>3600</v>
      </c>
      <c r="M212" s="25">
        <f t="shared" si="21"/>
        <v>0</v>
      </c>
      <c r="N212" s="17">
        <f t="shared" si="16"/>
        <v>60</v>
      </c>
      <c r="O212" s="18">
        <f t="shared" si="17"/>
        <v>0</v>
      </c>
    </row>
    <row r="213" spans="10:15" x14ac:dyDescent="0.25">
      <c r="J213" s="19">
        <f t="shared" si="18"/>
        <v>-40.313276125477763</v>
      </c>
      <c r="K213">
        <f t="shared" si="19"/>
        <v>25</v>
      </c>
      <c r="L213" s="14">
        <f t="shared" si="20"/>
        <v>3600</v>
      </c>
      <c r="M213" s="25">
        <f t="shared" si="21"/>
        <v>-300</v>
      </c>
      <c r="N213" s="17">
        <f t="shared" si="16"/>
        <v>60</v>
      </c>
      <c r="O213" s="18">
        <f t="shared" si="17"/>
        <v>-5</v>
      </c>
    </row>
    <row r="214" spans="10:15" x14ac:dyDescent="0.25">
      <c r="J214" s="19">
        <f t="shared" si="18"/>
        <v>-47.536159734008507</v>
      </c>
      <c r="K214">
        <f t="shared" si="19"/>
        <v>100</v>
      </c>
      <c r="L214" s="14">
        <f t="shared" si="20"/>
        <v>3600</v>
      </c>
      <c r="M214" s="25">
        <f t="shared" si="21"/>
        <v>-600</v>
      </c>
      <c r="N214" s="17">
        <f t="shared" si="16"/>
        <v>60</v>
      </c>
      <c r="O214" s="18">
        <f t="shared" si="17"/>
        <v>-10</v>
      </c>
    </row>
    <row r="215" spans="10:15" x14ac:dyDescent="0.25">
      <c r="J215" s="19">
        <f t="shared" si="18"/>
        <v>-54.759043342539258</v>
      </c>
      <c r="K215">
        <f t="shared" si="19"/>
        <v>225</v>
      </c>
      <c r="L215" s="14">
        <f t="shared" si="20"/>
        <v>3600</v>
      </c>
      <c r="M215" s="25">
        <f t="shared" si="21"/>
        <v>-900</v>
      </c>
      <c r="N215" s="17">
        <f t="shared" si="16"/>
        <v>60</v>
      </c>
      <c r="O215" s="18">
        <f t="shared" si="17"/>
        <v>-15</v>
      </c>
    </row>
    <row r="216" spans="10:15" x14ac:dyDescent="0.25">
      <c r="J216" s="19">
        <f t="shared" si="18"/>
        <v>-61.981926951070008</v>
      </c>
      <c r="K216">
        <f t="shared" si="19"/>
        <v>400</v>
      </c>
      <c r="L216" s="14">
        <f t="shared" si="20"/>
        <v>3600</v>
      </c>
      <c r="M216" s="25">
        <f t="shared" si="21"/>
        <v>-1200</v>
      </c>
      <c r="N216" s="17">
        <f t="shared" si="16"/>
        <v>60</v>
      </c>
      <c r="O216" s="18">
        <f t="shared" si="17"/>
        <v>-20</v>
      </c>
    </row>
    <row r="217" spans="10:15" x14ac:dyDescent="0.25">
      <c r="J217" s="19">
        <f t="shared" si="18"/>
        <v>-69.204810559600759</v>
      </c>
      <c r="K217">
        <f t="shared" si="19"/>
        <v>625</v>
      </c>
      <c r="L217" s="14">
        <f t="shared" si="20"/>
        <v>3600</v>
      </c>
      <c r="M217" s="25">
        <f t="shared" si="21"/>
        <v>-1500</v>
      </c>
      <c r="N217" s="17">
        <f t="shared" ref="N217:N221" si="22">N199+5</f>
        <v>60</v>
      </c>
      <c r="O217" s="18">
        <f t="shared" ref="O217:O221" si="23">O199</f>
        <v>-25</v>
      </c>
    </row>
    <row r="218" spans="10:15" x14ac:dyDescent="0.25">
      <c r="J218" s="19">
        <f t="shared" si="18"/>
        <v>-76.427694168131509</v>
      </c>
      <c r="K218">
        <f t="shared" si="19"/>
        <v>900</v>
      </c>
      <c r="L218" s="14">
        <f t="shared" si="20"/>
        <v>3600</v>
      </c>
      <c r="M218" s="25">
        <f t="shared" si="21"/>
        <v>-1800</v>
      </c>
      <c r="N218" s="17">
        <f t="shared" si="22"/>
        <v>60</v>
      </c>
      <c r="O218" s="18">
        <f t="shared" si="23"/>
        <v>-30</v>
      </c>
    </row>
    <row r="219" spans="10:15" x14ac:dyDescent="0.25">
      <c r="J219" s="19">
        <f t="shared" si="18"/>
        <v>-83.65057777666226</v>
      </c>
      <c r="K219">
        <f t="shared" si="19"/>
        <v>1225</v>
      </c>
      <c r="L219" s="14">
        <f t="shared" si="20"/>
        <v>3600</v>
      </c>
      <c r="M219" s="25">
        <f t="shared" si="21"/>
        <v>-2100</v>
      </c>
      <c r="N219" s="17">
        <f t="shared" si="22"/>
        <v>60</v>
      </c>
      <c r="O219" s="18">
        <f t="shared" si="23"/>
        <v>-35</v>
      </c>
    </row>
    <row r="220" spans="10:15" x14ac:dyDescent="0.25">
      <c r="J220" s="19">
        <f t="shared" si="18"/>
        <v>-90.873461385193011</v>
      </c>
      <c r="K220">
        <f t="shared" si="19"/>
        <v>1600</v>
      </c>
      <c r="L220" s="14">
        <f t="shared" si="20"/>
        <v>3600</v>
      </c>
      <c r="M220" s="25">
        <f t="shared" si="21"/>
        <v>-2400</v>
      </c>
      <c r="N220" s="17">
        <f t="shared" si="22"/>
        <v>60</v>
      </c>
      <c r="O220" s="18">
        <f t="shared" si="23"/>
        <v>-40</v>
      </c>
    </row>
    <row r="221" spans="10:15" ht="15.75" thickBot="1" x14ac:dyDescent="0.3">
      <c r="J221" s="22">
        <f t="shared" si="18"/>
        <v>-98.096344993723747</v>
      </c>
      <c r="K221">
        <f t="shared" si="19"/>
        <v>2025</v>
      </c>
      <c r="L221" s="14">
        <f t="shared" si="20"/>
        <v>3600</v>
      </c>
      <c r="M221" s="25">
        <f t="shared" si="21"/>
        <v>-2700</v>
      </c>
      <c r="N221" s="20">
        <f t="shared" si="22"/>
        <v>60</v>
      </c>
      <c r="O221" s="21">
        <f t="shared" si="23"/>
        <v>-45</v>
      </c>
    </row>
    <row r="222" spans="10:15" ht="15.75" thickTop="1" x14ac:dyDescent="0.25"/>
  </sheetData>
  <mergeCells count="1">
    <mergeCell ref="L4:M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workbookViewId="0"/>
  </sheetViews>
  <sheetFormatPr defaultColWidth="30.7109375" defaultRowHeight="15" x14ac:dyDescent="0.25"/>
  <cols>
    <col min="1" max="16384" width="30.7109375" style="1"/>
  </cols>
  <sheetData>
    <row r="1" spans="1:16" x14ac:dyDescent="0.25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5</v>
      </c>
      <c r="G1" s="2" t="s">
        <v>6</v>
      </c>
      <c r="H1" s="2">
        <v>7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 x14ac:dyDescent="0.25">
      <c r="A2" s="3" t="s">
        <v>11</v>
      </c>
      <c r="B2" s="2" t="s">
        <v>14</v>
      </c>
    </row>
    <row r="3" spans="1:16" x14ac:dyDescent="0.25">
      <c r="A3" s="3" t="s">
        <v>12</v>
      </c>
      <c r="B3" s="2">
        <v>0</v>
      </c>
    </row>
    <row r="4" spans="1:16" x14ac:dyDescent="0.25">
      <c r="A4" s="3" t="s">
        <v>13</v>
      </c>
      <c r="B4" s="2">
        <v>3</v>
      </c>
    </row>
    <row r="17" spans="1:23" s="4" customFormat="1" x14ac:dyDescent="0.25">
      <c r="A17" s="4" t="s">
        <v>62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65</v>
      </c>
      <c r="H17" s="4">
        <v>2</v>
      </c>
      <c r="I17" s="4" t="s">
        <v>66</v>
      </c>
    </row>
    <row r="18" spans="1:23" s="4" customFormat="1" x14ac:dyDescent="0.25">
      <c r="A18" s="4" t="s">
        <v>67</v>
      </c>
      <c r="C18" s="4" t="s">
        <v>68</v>
      </c>
      <c r="D18" s="4" t="s">
        <v>118</v>
      </c>
      <c r="E18" s="4" t="s">
        <v>69</v>
      </c>
      <c r="F18" s="4">
        <v>20</v>
      </c>
      <c r="G18" s="4" t="s">
        <v>70</v>
      </c>
      <c r="H18" s="4" t="s">
        <v>118</v>
      </c>
      <c r="I18" s="4" t="s">
        <v>71</v>
      </c>
      <c r="J18" s="4" t="s">
        <v>118</v>
      </c>
      <c r="K18" s="4" t="s">
        <v>72</v>
      </c>
      <c r="L18" s="4" t="s">
        <v>119</v>
      </c>
      <c r="M18" s="4" t="s">
        <v>73</v>
      </c>
      <c r="N18" s="4" t="s">
        <v>119</v>
      </c>
    </row>
    <row r="19" spans="1:23" s="4" customFormat="1" x14ac:dyDescent="0.25">
      <c r="A19" s="4" t="s">
        <v>74</v>
      </c>
      <c r="C19" s="4" t="s">
        <v>75</v>
      </c>
      <c r="D19" s="4">
        <v>1</v>
      </c>
      <c r="E19" s="4" t="s">
        <v>76</v>
      </c>
      <c r="F19" s="4" t="s">
        <v>118</v>
      </c>
      <c r="G19" s="4" t="s">
        <v>77</v>
      </c>
      <c r="H19" s="4">
        <v>0</v>
      </c>
      <c r="I19" s="4" t="s">
        <v>78</v>
      </c>
      <c r="J19" s="4">
        <v>0</v>
      </c>
      <c r="K19" s="4" t="s">
        <v>79</v>
      </c>
      <c r="L19" s="4" t="s">
        <v>118</v>
      </c>
      <c r="M19" s="4" t="s">
        <v>80</v>
      </c>
      <c r="N19" s="4" t="s">
        <v>118</v>
      </c>
      <c r="O19" s="4" t="s">
        <v>81</v>
      </c>
      <c r="P19" s="4">
        <v>2</v>
      </c>
      <c r="Q19" s="4" t="s">
        <v>82</v>
      </c>
      <c r="R19" s="4">
        <v>6</v>
      </c>
      <c r="S19" s="4" t="s">
        <v>83</v>
      </c>
      <c r="T19" s="4" t="s">
        <v>119</v>
      </c>
      <c r="U19" s="4" t="s">
        <v>84</v>
      </c>
      <c r="V19" s="4" t="s">
        <v>118</v>
      </c>
    </row>
    <row r="20" spans="1:23" s="4" customFormat="1" x14ac:dyDescent="0.25">
      <c r="A20" s="4" t="s">
        <v>85</v>
      </c>
      <c r="C20" s="4" t="s">
        <v>86</v>
      </c>
      <c r="D20" s="4" t="s">
        <v>118</v>
      </c>
      <c r="E20" s="4" t="s">
        <v>87</v>
      </c>
      <c r="F20" s="4">
        <v>2</v>
      </c>
      <c r="G20" s="4" t="s">
        <v>88</v>
      </c>
      <c r="H20" s="4" t="s">
        <v>119</v>
      </c>
      <c r="I20" s="4" t="s">
        <v>89</v>
      </c>
      <c r="J20" s="4">
        <v>1</v>
      </c>
      <c r="K20" s="4" t="s">
        <v>90</v>
      </c>
      <c r="L20" s="4">
        <v>60</v>
      </c>
      <c r="M20" s="4" t="s">
        <v>91</v>
      </c>
      <c r="N20" s="4" t="s">
        <v>118</v>
      </c>
      <c r="O20" s="4" t="s">
        <v>92</v>
      </c>
      <c r="P20" s="4">
        <v>1000000</v>
      </c>
    </row>
    <row r="21" spans="1:23" s="4" customFormat="1" x14ac:dyDescent="0.25">
      <c r="A21" s="4" t="s">
        <v>93</v>
      </c>
      <c r="C21" s="4" t="s">
        <v>94</v>
      </c>
      <c r="E21" s="4" t="s">
        <v>95</v>
      </c>
    </row>
    <row r="22" spans="1:23" s="4" customFormat="1" x14ac:dyDescent="0.25">
      <c r="A22" s="4" t="s">
        <v>96</v>
      </c>
      <c r="C22" s="4" t="s">
        <v>97</v>
      </c>
      <c r="D22" s="4" t="s">
        <v>123</v>
      </c>
      <c r="E22" s="4" t="s">
        <v>98</v>
      </c>
      <c r="F22" s="4" t="s">
        <v>124</v>
      </c>
      <c r="G22" s="4" t="s">
        <v>99</v>
      </c>
      <c r="H22" s="4">
        <v>1</v>
      </c>
      <c r="I22" s="4" t="s">
        <v>100</v>
      </c>
      <c r="J22" s="4" t="s">
        <v>119</v>
      </c>
      <c r="K22" s="4" t="s">
        <v>101</v>
      </c>
      <c r="L22" s="4" t="s">
        <v>118</v>
      </c>
      <c r="M22" s="4" t="s">
        <v>102</v>
      </c>
      <c r="N22" s="4" t="s">
        <v>118</v>
      </c>
    </row>
    <row r="23" spans="1:23" s="4" customFormat="1" x14ac:dyDescent="0.25">
      <c r="A23" s="4" t="s">
        <v>105</v>
      </c>
      <c r="C23" s="4" t="s">
        <v>106</v>
      </c>
      <c r="E23" s="4" t="s">
        <v>107</v>
      </c>
      <c r="G23" s="4" t="s">
        <v>108</v>
      </c>
      <c r="I23" s="4" t="s">
        <v>109</v>
      </c>
      <c r="K23" s="4" t="s">
        <v>110</v>
      </c>
      <c r="M23" s="4" t="s">
        <v>111</v>
      </c>
      <c r="O23" s="4" t="s">
        <v>112</v>
      </c>
      <c r="Q23" s="4" t="s">
        <v>113</v>
      </c>
      <c r="S23" s="4" t="s">
        <v>114</v>
      </c>
      <c r="U23" s="4" t="s">
        <v>115</v>
      </c>
      <c r="W23" s="4" t="s">
        <v>116</v>
      </c>
    </row>
    <row r="24" spans="1:23" s="4" customFormat="1" x14ac:dyDescent="0.25"/>
    <row r="25" spans="1:23" s="4" customFormat="1" x14ac:dyDescent="0.25">
      <c r="A25" s="4" t="s">
        <v>103</v>
      </c>
      <c r="B25" s="4" t="s">
        <v>123</v>
      </c>
    </row>
    <row r="26" spans="1:23" s="4" customFormat="1" x14ac:dyDescent="0.25">
      <c r="A26" s="4" t="s">
        <v>104</v>
      </c>
      <c r="B26" s="4" t="s">
        <v>124</v>
      </c>
    </row>
    <row r="27" spans="1:23" s="4" customFormat="1" x14ac:dyDescent="0.25"/>
    <row r="28" spans="1:23" s="4" customFormat="1" x14ac:dyDescent="0.25"/>
    <row r="29" spans="1:23" s="4" customFormat="1" x14ac:dyDescent="0.25">
      <c r="A29" s="4" t="s">
        <v>117</v>
      </c>
    </row>
    <row r="30" spans="1:23" s="4" customFormat="1" x14ac:dyDescent="0.25"/>
    <row r="31" spans="1:23" s="4" customFormat="1" x14ac:dyDescent="0.25"/>
    <row r="32" spans="1:23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pans="1:9" s="4" customFormat="1" x14ac:dyDescent="0.25"/>
    <row r="114" spans="1:9" s="4" customFormat="1" x14ac:dyDescent="0.25"/>
    <row r="115" spans="1:9" s="4" customFormat="1" x14ac:dyDescent="0.25"/>
    <row r="116" spans="1:9" s="4" customFormat="1" x14ac:dyDescent="0.25"/>
    <row r="117" spans="1:9" s="4" customFormat="1" x14ac:dyDescent="0.25"/>
    <row r="118" spans="1:9" s="4" customFormat="1" x14ac:dyDescent="0.25"/>
    <row r="119" spans="1:9" s="4" customFormat="1" x14ac:dyDescent="0.25"/>
    <row r="120" spans="1:9" s="4" customFormat="1" ht="15.75" thickBot="1" x14ac:dyDescent="0.3"/>
    <row r="121" spans="1:9" s="5" customFormat="1" ht="15.75" thickTop="1" x14ac:dyDescent="0.25">
      <c r="A121" s="8" t="s">
        <v>40</v>
      </c>
      <c r="B121" s="9" t="s">
        <v>41</v>
      </c>
      <c r="C121" s="9" t="s">
        <v>45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3</v>
      </c>
    </row>
    <row r="128" spans="1:9" s="4" customFormat="1" x14ac:dyDescent="0.25"/>
    <row r="129" spans="1:9" s="4" customFormat="1" x14ac:dyDescent="0.25"/>
    <row r="130" spans="1:9" s="4" customFormat="1" x14ac:dyDescent="0.25"/>
    <row r="131" spans="1:9" s="4" customFormat="1" x14ac:dyDescent="0.25"/>
    <row r="132" spans="1:9" s="10" customFormat="1" x14ac:dyDescent="0.25"/>
    <row r="133" spans="1:9" x14ac:dyDescent="0.25">
      <c r="A133" s="3" t="s">
        <v>51</v>
      </c>
      <c r="B133" s="2" t="s">
        <v>41</v>
      </c>
      <c r="C133" s="2" t="s">
        <v>52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3</v>
      </c>
    </row>
    <row r="140" spans="1:9" s="4" customFormat="1" x14ac:dyDescent="0.25"/>
    <row r="141" spans="1:9" s="4" customFormat="1" x14ac:dyDescent="0.25"/>
    <row r="142" spans="1:9" s="4" customFormat="1" x14ac:dyDescent="0.25"/>
    <row r="143" spans="1:9" s="4" customFormat="1" x14ac:dyDescent="0.25"/>
    <row r="144" spans="1:9" s="10" customFormat="1" x14ac:dyDescent="0.25"/>
    <row r="145" spans="1:9" x14ac:dyDescent="0.25">
      <c r="A145" s="3" t="s">
        <v>58</v>
      </c>
      <c r="B145" s="2" t="s">
        <v>41</v>
      </c>
      <c r="C145" s="2" t="s">
        <v>59</v>
      </c>
      <c r="D145" s="2" t="s">
        <v>42</v>
      </c>
      <c r="E145" s="2" t="e">
        <f>#REF!</f>
        <v>#REF!</v>
      </c>
      <c r="F145" s="2" t="s">
        <v>43</v>
      </c>
      <c r="G145" s="2">
        <v>3</v>
      </c>
      <c r="H145" s="2" t="s">
        <v>44</v>
      </c>
      <c r="I145" s="2">
        <v>4</v>
      </c>
    </row>
    <row r="152" spans="1:9" s="4" customFormat="1" x14ac:dyDescent="0.25">
      <c r="A152" s="4" t="s">
        <v>120</v>
      </c>
      <c r="C152" s="4" t="s">
        <v>121</v>
      </c>
      <c r="D152" s="4">
        <v>1</v>
      </c>
      <c r="E152" s="4" t="s">
        <v>122</v>
      </c>
      <c r="F152" s="4">
        <v>5</v>
      </c>
    </row>
    <row r="153" spans="1:9" s="4" customFormat="1" x14ac:dyDescent="0.25"/>
    <row r="154" spans="1:9" s="4" customFormat="1" x14ac:dyDescent="0.25"/>
    <row r="155" spans="1:9" s="4" customFormat="1" x14ac:dyDescent="0.25"/>
    <row r="156" spans="1:9" s="10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ColWidth="30.7109375" defaultRowHeight="15" x14ac:dyDescent="0.25"/>
  <cols>
    <col min="1" max="16384" width="30.7109375" style="1"/>
  </cols>
  <sheetData>
    <row r="1" spans="1:20" x14ac:dyDescent="0.25">
      <c r="A1" s="3" t="s">
        <v>15</v>
      </c>
      <c r="B1" s="2" t="s">
        <v>35</v>
      </c>
      <c r="C1" s="1" t="s">
        <v>26</v>
      </c>
      <c r="E1" s="1" t="s">
        <v>27</v>
      </c>
      <c r="G1" s="1" t="s">
        <v>28</v>
      </c>
      <c r="I1" s="1" t="s">
        <v>29</v>
      </c>
      <c r="J1" s="1">
        <v>1</v>
      </c>
      <c r="K1" s="1" t="s">
        <v>30</v>
      </c>
      <c r="L1" s="1">
        <v>0</v>
      </c>
      <c r="M1" s="1" t="s">
        <v>31</v>
      </c>
      <c r="N1" s="1">
        <v>0</v>
      </c>
      <c r="O1" s="1" t="s">
        <v>32</v>
      </c>
      <c r="P1" s="1">
        <v>1</v>
      </c>
      <c r="Q1" s="1" t="s">
        <v>33</v>
      </c>
      <c r="R1" s="1">
        <v>0</v>
      </c>
      <c r="S1" s="1" t="s">
        <v>34</v>
      </c>
      <c r="T1" s="1">
        <v>0</v>
      </c>
    </row>
    <row r="2" spans="1:20" x14ac:dyDescent="0.25">
      <c r="A2" s="3" t="s">
        <v>11</v>
      </c>
      <c r="B2" s="2" t="s">
        <v>14</v>
      </c>
    </row>
    <row r="3" spans="1:20" x14ac:dyDescent="0.25">
      <c r="A3" s="3" t="s">
        <v>16</v>
      </c>
      <c r="B3" s="2" t="b">
        <f>IF(B10&gt;256,"TripUpST110AndEarlier",TRUE)</f>
        <v>1</v>
      </c>
    </row>
    <row r="4" spans="1:20" x14ac:dyDescent="0.25">
      <c r="A4" s="3" t="s">
        <v>17</v>
      </c>
      <c r="B4" s="2" t="s">
        <v>36</v>
      </c>
    </row>
    <row r="5" spans="1:20" x14ac:dyDescent="0.25">
      <c r="A5" s="3" t="s">
        <v>18</v>
      </c>
      <c r="B5" s="2" t="b">
        <v>1</v>
      </c>
    </row>
    <row r="6" spans="1:20" x14ac:dyDescent="0.25">
      <c r="A6" s="3" t="s">
        <v>19</v>
      </c>
      <c r="B6" s="2" t="b">
        <v>1</v>
      </c>
    </row>
    <row r="7" spans="1:20" s="2" customFormat="1" x14ac:dyDescent="0.25">
      <c r="A7" s="3" t="s">
        <v>20</v>
      </c>
      <c r="B7" s="2" t="e">
        <f>#REF!</f>
        <v>#REF!</v>
      </c>
    </row>
    <row r="8" spans="1:20" x14ac:dyDescent="0.25">
      <c r="A8" s="3" t="s">
        <v>21</v>
      </c>
      <c r="B8" s="2">
        <v>1</v>
      </c>
      <c r="C8" s="1" t="s">
        <v>24</v>
      </c>
      <c r="D8" s="1" t="s">
        <v>25</v>
      </c>
    </row>
    <row r="9" spans="1:20" x14ac:dyDescent="0.25">
      <c r="A9" s="3" t="s">
        <v>22</v>
      </c>
      <c r="B9" s="2"/>
    </row>
    <row r="10" spans="1:20" x14ac:dyDescent="0.25">
      <c r="A10" s="3" t="s">
        <v>23</v>
      </c>
      <c r="B10" s="2">
        <v>3</v>
      </c>
    </row>
    <row r="12" spans="1:20" x14ac:dyDescent="0.25">
      <c r="A12" s="3" t="s">
        <v>37</v>
      </c>
      <c r="B12" s="2" t="s">
        <v>46</v>
      </c>
      <c r="C12" s="2" t="s">
        <v>0</v>
      </c>
      <c r="D12" s="2" t="s">
        <v>47</v>
      </c>
      <c r="E12" s="2" t="b">
        <v>1</v>
      </c>
      <c r="F12" s="2">
        <v>0</v>
      </c>
      <c r="G12" s="2">
        <v>4</v>
      </c>
    </row>
    <row r="13" spans="1:20" s="2" customFormat="1" x14ac:dyDescent="0.25">
      <c r="A13" s="3" t="s">
        <v>38</v>
      </c>
      <c r="B13" s="2" t="e">
        <f>#REF!</f>
        <v>#REF!</v>
      </c>
    </row>
    <row r="14" spans="1:20" s="7" customFormat="1" x14ac:dyDescent="0.25">
      <c r="A14" s="6" t="s">
        <v>39</v>
      </c>
    </row>
    <row r="15" spans="1:20" x14ac:dyDescent="0.25">
      <c r="A15" s="3" t="s">
        <v>48</v>
      </c>
      <c r="B15" s="2" t="s">
        <v>53</v>
      </c>
      <c r="C15" s="2" t="s">
        <v>1</v>
      </c>
      <c r="D15" s="2" t="s">
        <v>54</v>
      </c>
      <c r="E15" s="2" t="b">
        <v>1</v>
      </c>
      <c r="F15" s="2">
        <v>0</v>
      </c>
      <c r="G15" s="2">
        <v>4</v>
      </c>
    </row>
    <row r="16" spans="1:20" s="2" customFormat="1" x14ac:dyDescent="0.25">
      <c r="A16" s="3" t="s">
        <v>49</v>
      </c>
      <c r="B16" s="2" t="e">
        <f>#REF!</f>
        <v>#REF!</v>
      </c>
    </row>
    <row r="17" spans="1:7" s="7" customFormat="1" x14ac:dyDescent="0.25">
      <c r="A17" s="6" t="s">
        <v>50</v>
      </c>
    </row>
    <row r="18" spans="1:7" x14ac:dyDescent="0.25">
      <c r="A18" s="3" t="s">
        <v>55</v>
      </c>
      <c r="B18" s="2" t="s">
        <v>60</v>
      </c>
      <c r="C18" s="2" t="s">
        <v>2</v>
      </c>
      <c r="D18" s="2" t="s">
        <v>61</v>
      </c>
      <c r="E18" s="2" t="b">
        <v>1</v>
      </c>
      <c r="F18" s="2">
        <v>0</v>
      </c>
      <c r="G18" s="2">
        <v>4</v>
      </c>
    </row>
    <row r="19" spans="1:7" s="2" customFormat="1" x14ac:dyDescent="0.25">
      <c r="A19" s="3" t="s">
        <v>56</v>
      </c>
      <c r="B19" s="2" t="e">
        <f>#REF!</f>
        <v>#REF!</v>
      </c>
    </row>
    <row r="20" spans="1:7" s="7" customFormat="1" x14ac:dyDescent="0.25">
      <c r="A20" s="6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defaultColWidth="30.7109375" defaultRowHeight="15" x14ac:dyDescent="0.25"/>
  <cols>
    <col min="1" max="16384" width="30.7109375" style="1"/>
  </cols>
  <sheetData>
    <row r="1" spans="1:16" x14ac:dyDescent="0.25">
      <c r="A1" s="3" t="s">
        <v>3</v>
      </c>
      <c r="B1" s="2">
        <v>1</v>
      </c>
      <c r="C1" s="2" t="s">
        <v>4</v>
      </c>
      <c r="D1" s="2">
        <v>1</v>
      </c>
      <c r="E1" s="2" t="s">
        <v>5</v>
      </c>
      <c r="F1" s="2">
        <v>5</v>
      </c>
      <c r="G1" s="2" t="s">
        <v>6</v>
      </c>
      <c r="H1" s="2">
        <v>7</v>
      </c>
      <c r="I1" s="2" t="s">
        <v>7</v>
      </c>
      <c r="J1" s="2">
        <v>1</v>
      </c>
      <c r="K1" s="2" t="s">
        <v>8</v>
      </c>
      <c r="L1" s="2">
        <f>IF(B4&gt;256,1,0)</f>
        <v>0</v>
      </c>
      <c r="M1" s="2" t="s">
        <v>9</v>
      </c>
      <c r="N1" s="2">
        <v>1</v>
      </c>
      <c r="O1" s="2" t="s">
        <v>10</v>
      </c>
      <c r="P1" s="2">
        <v>0</v>
      </c>
    </row>
    <row r="2" spans="1:16" x14ac:dyDescent="0.25">
      <c r="A2" s="3" t="s">
        <v>11</v>
      </c>
      <c r="B2" s="2" t="s">
        <v>150</v>
      </c>
    </row>
    <row r="3" spans="1:16" x14ac:dyDescent="0.25">
      <c r="A3" s="3" t="s">
        <v>12</v>
      </c>
      <c r="B3" s="2">
        <v>1</v>
      </c>
    </row>
    <row r="4" spans="1:16" x14ac:dyDescent="0.25">
      <c r="A4" s="3" t="s">
        <v>13</v>
      </c>
      <c r="B4" s="2">
        <v>2</v>
      </c>
    </row>
    <row r="17" spans="1:8" s="4" customFormat="1" x14ac:dyDescent="0.25">
      <c r="A17" s="4" t="s">
        <v>148</v>
      </c>
      <c r="C17" s="4" t="s">
        <v>63</v>
      </c>
      <c r="D17" s="4">
        <v>1</v>
      </c>
      <c r="E17" s="4" t="s">
        <v>64</v>
      </c>
      <c r="F17" s="4">
        <v>104</v>
      </c>
      <c r="G17" s="4" t="s">
        <v>149</v>
      </c>
      <c r="H17" s="4" t="s">
        <v>14</v>
      </c>
    </row>
    <row r="18" spans="1:8" s="4" customFormat="1" x14ac:dyDescent="0.25"/>
    <row r="19" spans="1:8" s="4" customFormat="1" x14ac:dyDescent="0.25"/>
    <row r="20" spans="1:8" s="4" customFormat="1" x14ac:dyDescent="0.25"/>
    <row r="21" spans="1:8" s="4" customFormat="1" x14ac:dyDescent="0.25"/>
    <row r="22" spans="1:8" s="4" customFormat="1" x14ac:dyDescent="0.25"/>
    <row r="23" spans="1:8" s="4" customFormat="1" x14ac:dyDescent="0.25"/>
    <row r="24" spans="1:8" s="4" customFormat="1" x14ac:dyDescent="0.25"/>
    <row r="25" spans="1:8" s="4" customFormat="1" x14ac:dyDescent="0.25"/>
    <row r="26" spans="1:8" s="4" customFormat="1" x14ac:dyDescent="0.25"/>
    <row r="27" spans="1:8" s="4" customFormat="1" x14ac:dyDescent="0.25"/>
    <row r="28" spans="1:8" s="4" customFormat="1" x14ac:dyDescent="0.25"/>
    <row r="29" spans="1:8" s="4" customFormat="1" x14ac:dyDescent="0.25"/>
    <row r="30" spans="1:8" s="4" customFormat="1" x14ac:dyDescent="0.25"/>
    <row r="31" spans="1:8" s="4" customFormat="1" x14ac:dyDescent="0.25"/>
    <row r="32" spans="1: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pans="1:9" s="4" customFormat="1" x14ac:dyDescent="0.25"/>
    <row r="114" spans="1:9" s="4" customFormat="1" x14ac:dyDescent="0.25"/>
    <row r="115" spans="1:9" s="4" customFormat="1" x14ac:dyDescent="0.25"/>
    <row r="116" spans="1:9" s="4" customFormat="1" x14ac:dyDescent="0.25"/>
    <row r="117" spans="1:9" s="4" customFormat="1" x14ac:dyDescent="0.25"/>
    <row r="118" spans="1:9" s="4" customFormat="1" x14ac:dyDescent="0.25"/>
    <row r="119" spans="1:9" s="4" customFormat="1" x14ac:dyDescent="0.25"/>
    <row r="120" spans="1:9" s="4" customFormat="1" ht="15.75" thickBot="1" x14ac:dyDescent="0.3"/>
    <row r="121" spans="1:9" s="5" customFormat="1" ht="15.75" thickTop="1" x14ac:dyDescent="0.25">
      <c r="A121" s="8" t="s">
        <v>40</v>
      </c>
      <c r="B121" s="9" t="s">
        <v>41</v>
      </c>
      <c r="C121" s="9" t="s">
        <v>152</v>
      </c>
      <c r="D121" s="9" t="s">
        <v>42</v>
      </c>
      <c r="E121" s="9" t="e">
        <f>#REF!</f>
        <v>#REF!</v>
      </c>
      <c r="F121" s="9" t="s">
        <v>43</v>
      </c>
      <c r="G121" s="9">
        <v>1</v>
      </c>
      <c r="H121" s="9" t="s">
        <v>44</v>
      </c>
      <c r="I121" s="9">
        <v>6</v>
      </c>
    </row>
    <row r="128" spans="1:9" s="4" customFormat="1" x14ac:dyDescent="0.25"/>
    <row r="129" spans="1:13" s="4" customFormat="1" x14ac:dyDescent="0.25"/>
    <row r="130" spans="1:13" s="4" customFormat="1" x14ac:dyDescent="0.25"/>
    <row r="131" spans="1:13" s="4" customFormat="1" x14ac:dyDescent="0.25"/>
    <row r="132" spans="1:13" s="10" customFormat="1" x14ac:dyDescent="0.25"/>
    <row r="133" spans="1:13" x14ac:dyDescent="0.25">
      <c r="A133" s="3" t="s">
        <v>51</v>
      </c>
      <c r="B133" s="2" t="s">
        <v>41</v>
      </c>
      <c r="C133" s="2" t="s">
        <v>155</v>
      </c>
      <c r="D133" s="2" t="s">
        <v>42</v>
      </c>
      <c r="E133" s="2" t="e">
        <f>#REF!</f>
        <v>#REF!</v>
      </c>
      <c r="F133" s="2" t="s">
        <v>43</v>
      </c>
      <c r="G133" s="2">
        <v>2</v>
      </c>
      <c r="H133" s="2" t="s">
        <v>44</v>
      </c>
      <c r="I133" s="2">
        <v>7</v>
      </c>
    </row>
    <row r="140" spans="1:13" s="4" customFormat="1" x14ac:dyDescent="0.25">
      <c r="A140" s="4" t="s">
        <v>120</v>
      </c>
      <c r="C140" s="4" t="s">
        <v>121</v>
      </c>
      <c r="D140" s="4">
        <v>1</v>
      </c>
      <c r="E140" s="4" t="s">
        <v>122</v>
      </c>
      <c r="F140" s="4">
        <v>5</v>
      </c>
    </row>
    <row r="141" spans="1:13" s="4" customFormat="1" x14ac:dyDescent="0.25"/>
    <row r="142" spans="1:13" s="4" customFormat="1" x14ac:dyDescent="0.25">
      <c r="A142" s="4" t="s">
        <v>158</v>
      </c>
      <c r="C142" s="4" t="s">
        <v>159</v>
      </c>
      <c r="D142" s="4">
        <v>1</v>
      </c>
      <c r="E142" s="4" t="s">
        <v>160</v>
      </c>
      <c r="F142" s="4">
        <v>3</v>
      </c>
      <c r="G142" s="4" t="s">
        <v>161</v>
      </c>
      <c r="H142" s="4" t="s">
        <v>123</v>
      </c>
      <c r="I142" s="4" t="s">
        <v>162</v>
      </c>
      <c r="J142" s="4" t="s">
        <v>118</v>
      </c>
      <c r="K142" s="4" t="s">
        <v>163</v>
      </c>
      <c r="M142" s="4" t="s">
        <v>164</v>
      </c>
    </row>
    <row r="143" spans="1:13" s="4" customFormat="1" x14ac:dyDescent="0.25">
      <c r="A143" s="4" t="s">
        <v>165</v>
      </c>
    </row>
    <row r="144" spans="1:13" s="10" customFormat="1" x14ac:dyDescent="0.25">
      <c r="A144" s="10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_PALNN_G0542462755544194093</vt:lpstr>
      <vt:lpstr>Linear model</vt:lpstr>
      <vt:lpstr>first nonlinear</vt:lpstr>
      <vt:lpstr>final</vt:lpstr>
      <vt:lpstr>Sheet2</vt:lpstr>
      <vt:lpstr>Sheet3</vt:lpstr>
      <vt:lpstr>_DSET_DG2A23AFCE</vt:lpstr>
      <vt:lpstr>_STDS_DG2A23AFCE</vt:lpstr>
      <vt:lpstr>_DSET_DG24AE43B6</vt:lpstr>
      <vt:lpstr>_STDS_DG24AE43B6</vt:lpstr>
      <vt:lpstr>NTLP_VP2D420696242D8700</vt:lpstr>
      <vt:lpstr>final!ST_PredictionReportNetTrainedonDataSet1</vt:lpstr>
      <vt:lpstr>'first nonlinear'!ST_PredictionReportNetTrainedonDataSet1</vt:lpstr>
      <vt:lpstr>final!ST_PredictionReportNetTrainedonDataSet1_13</vt:lpstr>
      <vt:lpstr>'first nonlinear'!ST_PredictionReportNetTrainedonDataSet1_13</vt:lpstr>
      <vt:lpstr>final!ST_Temp</vt:lpstr>
      <vt:lpstr>'first nonlinear'!ST_Temp</vt:lpstr>
      <vt:lpstr>final!ST_Wind</vt:lpstr>
      <vt:lpstr>'first nonlinear'!ST_Wind</vt:lpstr>
      <vt:lpstr>final!ST_Windchill</vt:lpstr>
      <vt:lpstr>'first nonlinear'!ST_Windchill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2012-06-19T12:04:15Z</dcterms:created>
  <dcterms:modified xsi:type="dcterms:W3CDTF">2016-05-25T13:07:06Z</dcterms:modified>
</cp:coreProperties>
</file>