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95" windowHeight="6930"/>
  </bookViews>
  <sheets>
    <sheet name="four factor data" sheetId="1" r:id="rId1"/>
    <sheet name="results" sheetId="5" r:id="rId2"/>
    <sheet name="regression data" sheetId="4" r:id="rId3"/>
    <sheet name="shooting" sheetId="2" r:id="rId4"/>
    <sheet name="Sheet3" sheetId="3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NBA_2011" localSheetId="0">'four factor data'!$F$12:$M$41</definedName>
    <definedName name="NBA_2011" localSheetId="2">'regression data'!$F$12:$M$41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amff.aspx?yr_2011_type_pg" localSheetId="0">'four factor data'!$Q$12:$AF$87</definedName>
    <definedName name="teamff.aspx?yr_2011_type_pg" localSheetId="2">'regression data'!$Q$12:$U$87</definedName>
    <definedName name="teamshotlocs" localSheetId="3">shooting!$F$6:$Z$81</definedName>
  </definedNames>
  <calcPr calcId="152511"/>
</workbook>
</file>

<file path=xl/calcChain.xml><?xml version="1.0" encoding="utf-8"?>
<calcChain xmlns="http://schemas.openxmlformats.org/spreadsheetml/2006/main">
  <c r="AN64" i="1" l="1"/>
  <c r="AN65" i="1"/>
  <c r="AN66" i="1"/>
  <c r="AN63" i="1"/>
  <c r="AM64" i="1"/>
  <c r="AM65" i="1"/>
  <c r="AM66" i="1"/>
  <c r="AM63" i="1"/>
  <c r="AL63" i="1"/>
  <c r="AL64" i="1"/>
  <c r="AL65" i="1"/>
  <c r="AL66" i="1"/>
  <c r="AF53" i="1"/>
  <c r="AC53" i="1"/>
  <c r="Z53" i="1"/>
  <c r="W53" i="1"/>
  <c r="AF54" i="1" l="1"/>
  <c r="Z54" i="1"/>
  <c r="AC54" i="1"/>
  <c r="W54" i="1"/>
  <c r="Y48" i="2" l="1"/>
  <c r="X48" i="2"/>
  <c r="W48" i="2"/>
  <c r="U48" i="2"/>
  <c r="T48" i="2"/>
  <c r="S48" i="2"/>
  <c r="Q48" i="2"/>
  <c r="P48" i="2"/>
  <c r="O48" i="2"/>
  <c r="M48" i="2"/>
  <c r="L48" i="2"/>
  <c r="K48" i="2"/>
  <c r="G48" i="2"/>
  <c r="H48" i="2"/>
  <c r="I48" i="2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basketball-reference.com/leagues/NBA_2011.html" htmlTables="1">
      <tables count="2">
        <s v="E_standings"/>
        <s v="W_standings"/>
      </tables>
    </webPr>
  </connection>
  <connection id="2" name="Connection1" type="4" refreshedVersion="4" background="1" saveData="1">
    <webPr sourceData="1" parsePre="1" consecutive="1" xl2000="1" url="http://www.hoopdata.com/teamff.aspx?yr=2011&amp;type=pg" htmlTables="1">
      <tables count="5">
        <s v="MyGridView"/>
        <s v="MyGridView2"/>
        <s v="MyGridView"/>
        <s v="MyGridView"/>
        <s v="MyGridView"/>
      </tables>
    </webPr>
  </connection>
  <connection id="3" name="Connection11" type="4" refreshedVersion="4" background="1" saveData="1">
    <webPr sourceData="1" parsePre="1" consecutive="1" xl2000="1" url="http://www.hoopdata.com/teamff.aspx?yr=2011&amp;type=pg" htmlTables="1">
      <tables count="5">
        <s v="MyGridView"/>
        <s v="MyGridView2"/>
        <s v="MyGridView"/>
        <s v="MyGridView"/>
        <s v="MyGridView"/>
      </tables>
    </webPr>
  </connection>
  <connection id="4" name="Connection2" type="4" refreshedVersion="4" background="1" saveData="1">
    <webPr sourceData="1" parsePre="1" consecutive="1" xl2000="1" url="http://www.hoopdata.com/teamshotlocs.aspx" htmlTables="1">
      <tables count="5">
        <s v="MyGridView"/>
        <s v="MyGridView2"/>
        <s v="MyGridView"/>
        <s v="MyGridView"/>
        <s v="MyGridView"/>
      </tables>
    </webPr>
  </connection>
  <connection id="5" name="Connection3" type="4" refreshedVersion="4" background="1" saveData="1">
    <webPr sourceData="1" parsePre="1" consecutive="1" xl2000="1" url="http://www.basketball-reference.com/leagues/NBA_2011.html" htmlTables="1">
      <tables count="2">
        <s v="E_standings"/>
        <s v="W_standings"/>
      </tables>
    </webPr>
  </connection>
</connections>
</file>

<file path=xl/sharedStrings.xml><?xml version="1.0" encoding="utf-8"?>
<sst xmlns="http://schemas.openxmlformats.org/spreadsheetml/2006/main" count="442" uniqueCount="150">
  <si>
    <t>Boston Celtics* (3)</t>
  </si>
  <si>
    <t>—</t>
  </si>
  <si>
    <t>New York Knicks* (6)</t>
  </si>
  <si>
    <t>Philadelphia 76ers* (7)</t>
  </si>
  <si>
    <t>New Jersey Nets (12)</t>
  </si>
  <si>
    <t>Toronto Raptors (14)</t>
  </si>
  <si>
    <t>Chicago Bulls* (1)</t>
  </si>
  <si>
    <t>Indiana Pacers* (8)</t>
  </si>
  <si>
    <t>Milwaukee Bucks (9)</t>
  </si>
  <si>
    <t>Detroit Pistons (11)</t>
  </si>
  <si>
    <t>Cleveland Cavaliers (15)</t>
  </si>
  <si>
    <t>Miami Heat* (2)</t>
  </si>
  <si>
    <t>Orlando Magic* (4)</t>
  </si>
  <si>
    <t>Atlanta Hawks* (5)</t>
  </si>
  <si>
    <t>Charlotte Bobcats (10)</t>
  </si>
  <si>
    <t>Washington Wizards (13)</t>
  </si>
  <si>
    <t>Oklahoma City Thunder* (4)</t>
  </si>
  <si>
    <t>Denver Nuggets* (5)</t>
  </si>
  <si>
    <t>Portland Trail Blazers* (6)</t>
  </si>
  <si>
    <t>Utah Jazz (11)</t>
  </si>
  <si>
    <t>Minnesota Timberwolves (15)</t>
  </si>
  <si>
    <t>Los Angeles Lakers* (2)</t>
  </si>
  <si>
    <t>Phoenix Suns (10)</t>
  </si>
  <si>
    <t>Golden State Warriors (12)</t>
  </si>
  <si>
    <t>Los Angeles Clippers (13)</t>
  </si>
  <si>
    <t>Sacramento Kings (14)</t>
  </si>
  <si>
    <t>San Antonio Spurs* (1)</t>
  </si>
  <si>
    <t>Dallas Mavericks* (3)</t>
  </si>
  <si>
    <t>New Orleans Hornets* (7)</t>
  </si>
  <si>
    <t>Memphis Grizzlies* (8)</t>
  </si>
  <si>
    <t>Houston Rockets (9)</t>
  </si>
  <si>
    <t>eFG%</t>
  </si>
  <si>
    <t>TOR</t>
  </si>
  <si>
    <t>Glossary</t>
  </si>
  <si>
    <t>OffEff</t>
  </si>
  <si>
    <t>DefEff</t>
  </si>
  <si>
    <t>Diff</t>
  </si>
  <si>
    <t>Own</t>
  </si>
  <si>
    <t>Opp</t>
  </si>
  <si>
    <t>Average</t>
  </si>
  <si>
    <t>NBA</t>
  </si>
  <si>
    <t>Rk</t>
  </si>
  <si>
    <t>Name</t>
  </si>
  <si>
    <t>MIA</t>
  </si>
  <si>
    <t>CHI</t>
  </si>
  <si>
    <t>LAL</t>
  </si>
  <si>
    <t>ORL</t>
  </si>
  <si>
    <t>SAS</t>
  </si>
  <si>
    <t>BOS</t>
  </si>
  <si>
    <t>DAL</t>
  </si>
  <si>
    <t>DEN</t>
  </si>
  <si>
    <t>OKC</t>
  </si>
  <si>
    <t>MEM</t>
  </si>
  <si>
    <t>HOU</t>
  </si>
  <si>
    <t>PHI</t>
  </si>
  <si>
    <t>NYK</t>
  </si>
  <si>
    <t>POR</t>
  </si>
  <si>
    <t>NOR</t>
  </si>
  <si>
    <t>PHO</t>
  </si>
  <si>
    <t>MIL</t>
  </si>
  <si>
    <t>ATL</t>
  </si>
  <si>
    <t>IND</t>
  </si>
  <si>
    <t>GSW</t>
  </si>
  <si>
    <t>UTH</t>
  </si>
  <si>
    <t>CHA</t>
  </si>
  <si>
    <t>DET</t>
  </si>
  <si>
    <t>LAC</t>
  </si>
  <si>
    <t>SAC</t>
  </si>
  <si>
    <t>NJN</t>
  </si>
  <si>
    <t>MIN</t>
  </si>
  <si>
    <t>WAS</t>
  </si>
  <si>
    <t>CLE</t>
  </si>
  <si>
    <t>EFG</t>
  </si>
  <si>
    <t>TO/100</t>
  </si>
  <si>
    <t>Reb%age</t>
  </si>
  <si>
    <t>Off</t>
  </si>
  <si>
    <t>FTA/FGA</t>
  </si>
  <si>
    <t>Wins</t>
  </si>
  <si>
    <t>At Rim</t>
  </si>
  <si>
    <t>3-9 Feet</t>
  </si>
  <si>
    <t>10-15 Feet</t>
  </si>
  <si>
    <t>16-23 Feet</t>
  </si>
  <si>
    <t>Threes</t>
  </si>
  <si>
    <t>M</t>
  </si>
  <si>
    <t>A</t>
  </si>
  <si>
    <t>FG%</t>
  </si>
  <si>
    <t>%As</t>
  </si>
  <si>
    <t>Team</t>
  </si>
  <si>
    <t>at rim</t>
  </si>
  <si>
    <t>3-9 feet</t>
  </si>
  <si>
    <t>10-15 feet</t>
  </si>
  <si>
    <t>16-23 feet</t>
  </si>
  <si>
    <t>3 pointers</t>
  </si>
  <si>
    <t>FG Diff</t>
  </si>
  <si>
    <t>FTdiff</t>
  </si>
  <si>
    <t>ToDiff</t>
  </si>
  <si>
    <t>Rbdiff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</si>
  <si>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</si>
  <si>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</si>
  <si>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</si>
  <si>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</si>
  <si>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</si>
  <si>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</si>
  <si>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</si>
  <si>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</si>
  <si>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</si>
  <si>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</si>
  <si>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</si>
  <si>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</si>
  <si>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</si>
  <si>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</si>
  <si>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</si>
  <si>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</si>
  <si>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</si>
  <si>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</si>
  <si>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</si>
  <si>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</si>
  <si>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</si>
  <si>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</si>
  <si>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</si>
  <si>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</si>
  <si>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2007-2008</t>
  </si>
  <si>
    <t>stdev</t>
  </si>
  <si>
    <t>1 stdev</t>
  </si>
  <si>
    <t>NBA 2007-2008</t>
  </si>
  <si>
    <t>Dean Oliver's Four Factor</t>
  </si>
  <si>
    <t>Giants</t>
  </si>
  <si>
    <t>Hitting</t>
  </si>
  <si>
    <t>Pitching</t>
  </si>
  <si>
    <t>Fielding</t>
  </si>
  <si>
    <t>NFl</t>
  </si>
  <si>
    <t>Pass offense</t>
  </si>
  <si>
    <t>Pass defense</t>
  </si>
  <si>
    <t>Run offense</t>
  </si>
  <si>
    <t>Run defense</t>
  </si>
  <si>
    <t>Special Teams</t>
  </si>
  <si>
    <t>Y=Wins in season</t>
  </si>
  <si>
    <t>EFG difference</t>
  </si>
  <si>
    <t>FT/FGA difference</t>
  </si>
  <si>
    <t>TO/100  difference</t>
  </si>
  <si>
    <t>Off Reb %age-Opp Offense Rebound percentage</t>
  </si>
  <si>
    <t>Four Factor regression results</t>
  </si>
  <si>
    <t>Rsq= 93% of variation in wins is explained</t>
  </si>
  <si>
    <t>std error =3.72</t>
  </si>
  <si>
    <t>95% of time we can use four factors to predict wins within</t>
  </si>
  <si>
    <t>2*3.72= 7.44 wins</t>
  </si>
  <si>
    <t>1 more TO per 100 possessions</t>
  </si>
  <si>
    <t>Improve ourselves from average to 1 std dev above average</t>
  </si>
  <si>
    <t>Oliver</t>
  </si>
  <si>
    <t>how many extra wins are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</si>
</sst>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0" fontId="1" fillId="7" borderId="0" xfId="0" applyFont="1" applyFill="1"/>
    <xf numFmtId="2" fontId="1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0" fontId="1" fillId="0" borderId="0" xfId="0" applyNumberFormat="1" applyFont="1"/>
    <xf numFmtId="0" fontId="3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1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NBA_20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eamff.aspx?yr=2011&amp;type=pg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BA_2011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eamff.aspx?yr=2011&amp;type=pg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eamshotlocs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2:AO87"/>
  <sheetViews>
    <sheetView tabSelected="1" topLeftCell="R53" zoomScale="110" zoomScaleNormal="110" workbookViewId="0">
      <selection activeCell="AI71" sqref="AI71"/>
    </sheetView>
  </sheetViews>
  <sheetFormatPr defaultColWidth="9.140625" defaultRowHeight="15" x14ac:dyDescent="0.25"/>
  <cols>
    <col min="1" max="5" width="9.140625" style="1"/>
    <col min="6" max="6" width="27.85546875" style="1" bestFit="1" customWidth="1"/>
    <col min="7" max="8" width="3" style="1" customWidth="1"/>
    <col min="9" max="9" width="6" style="1" customWidth="1"/>
    <col min="10" max="10" width="3.42578125" style="1" customWidth="1"/>
    <col min="11" max="12" width="6" style="1" customWidth="1"/>
    <col min="13" max="13" width="5.7109375" style="1" customWidth="1"/>
    <col min="14" max="16" width="9.140625" style="1"/>
    <col min="17" max="17" width="8.42578125" style="1" customWidth="1"/>
    <col min="18" max="18" width="6.28515625" style="1" customWidth="1"/>
    <col min="19" max="19" width="6.5703125" style="1" customWidth="1"/>
    <col min="20" max="20" width="4.7109375" style="1" customWidth="1"/>
    <col min="21" max="22" width="6" style="1" customWidth="1"/>
    <col min="23" max="23" width="5.7109375" style="1" customWidth="1"/>
    <col min="24" max="24" width="5.140625" style="1" customWidth="1"/>
    <col min="25" max="25" width="5" style="1" customWidth="1"/>
    <col min="26" max="26" width="5.7109375" style="1" customWidth="1"/>
    <col min="27" max="28" width="6" style="1" customWidth="1"/>
    <col min="29" max="29" width="5.7109375" style="1" customWidth="1"/>
    <col min="30" max="31" width="6" style="1" customWidth="1"/>
    <col min="32" max="32" width="5.7109375" style="1" customWidth="1"/>
    <col min="33" max="16384" width="9.140625" style="1"/>
  </cols>
  <sheetData>
    <row r="12" spans="6:32" x14ac:dyDescent="0.25">
      <c r="F12" s="1" t="s">
        <v>0</v>
      </c>
      <c r="G12" s="1">
        <v>56</v>
      </c>
      <c r="H12" s="1">
        <v>26</v>
      </c>
      <c r="I12" s="1">
        <v>0.68300000000000005</v>
      </c>
      <c r="J12" s="1" t="s">
        <v>1</v>
      </c>
      <c r="K12" s="1">
        <v>96.5</v>
      </c>
      <c r="L12" s="1">
        <v>91.1</v>
      </c>
      <c r="M12" s="1">
        <v>4.83</v>
      </c>
    </row>
    <row r="13" spans="6:32" x14ac:dyDescent="0.25">
      <c r="F13" s="1" t="s">
        <v>2</v>
      </c>
      <c r="G13" s="1">
        <v>42</v>
      </c>
      <c r="H13" s="1">
        <v>40</v>
      </c>
      <c r="I13" s="1">
        <v>0.51200000000000001</v>
      </c>
      <c r="J13" s="1">
        <v>14</v>
      </c>
      <c r="K13" s="1">
        <v>106.5</v>
      </c>
      <c r="L13" s="1">
        <v>105.7</v>
      </c>
      <c r="M13" s="1">
        <v>0.48</v>
      </c>
    </row>
    <row r="14" spans="6:32" x14ac:dyDescent="0.25">
      <c r="F14" s="1" t="s">
        <v>3</v>
      </c>
      <c r="G14" s="1">
        <v>41</v>
      </c>
      <c r="H14" s="1">
        <v>41</v>
      </c>
      <c r="I14" s="1">
        <v>0.5</v>
      </c>
      <c r="J14" s="1">
        <v>15</v>
      </c>
      <c r="K14" s="1">
        <v>99</v>
      </c>
      <c r="L14" s="1">
        <v>97.5</v>
      </c>
      <c r="M14" s="1">
        <v>1.01</v>
      </c>
      <c r="V14" s="1" t="s">
        <v>38</v>
      </c>
      <c r="W14" s="1" t="s">
        <v>36</v>
      </c>
      <c r="X14" s="1" t="s">
        <v>37</v>
      </c>
      <c r="Y14" s="1" t="s">
        <v>38</v>
      </c>
      <c r="Z14" s="1" t="s">
        <v>36</v>
      </c>
      <c r="AA14" s="1" t="s">
        <v>37</v>
      </c>
      <c r="AB14" s="1" t="s">
        <v>38</v>
      </c>
      <c r="AC14" s="1" t="s">
        <v>36</v>
      </c>
      <c r="AD14" s="1" t="s">
        <v>37</v>
      </c>
      <c r="AE14" s="1" t="s">
        <v>38</v>
      </c>
      <c r="AF14" s="1" t="s">
        <v>36</v>
      </c>
    </row>
    <row r="15" spans="6:32" x14ac:dyDescent="0.25">
      <c r="F15" s="1" t="s">
        <v>4</v>
      </c>
      <c r="G15" s="1">
        <v>24</v>
      </c>
      <c r="H15" s="1">
        <v>58</v>
      </c>
      <c r="I15" s="1">
        <v>0.29299999999999998</v>
      </c>
      <c r="J15" s="1">
        <v>32</v>
      </c>
      <c r="K15" s="1">
        <v>94.2</v>
      </c>
      <c r="L15" s="1">
        <v>100.4</v>
      </c>
      <c r="M15" s="1">
        <v>-6.28</v>
      </c>
    </row>
    <row r="16" spans="6:32" x14ac:dyDescent="0.25">
      <c r="F16" s="1" t="s">
        <v>5</v>
      </c>
      <c r="G16" s="1">
        <v>22</v>
      </c>
      <c r="H16" s="1">
        <v>60</v>
      </c>
      <c r="I16" s="1">
        <v>0.26800000000000002</v>
      </c>
      <c r="J16" s="1">
        <v>34</v>
      </c>
      <c r="K16" s="1">
        <v>99.1</v>
      </c>
      <c r="L16" s="1">
        <v>105.4</v>
      </c>
      <c r="M16" s="1">
        <v>-6.28</v>
      </c>
    </row>
    <row r="17" spans="6:32" x14ac:dyDescent="0.25">
      <c r="F17" s="1" t="s">
        <v>6</v>
      </c>
      <c r="G17" s="1">
        <v>62</v>
      </c>
      <c r="H17" s="1">
        <v>20</v>
      </c>
      <c r="I17" s="1">
        <v>0.75600000000000001</v>
      </c>
      <c r="J17" s="1" t="s">
        <v>1</v>
      </c>
      <c r="K17" s="1">
        <v>98.6</v>
      </c>
      <c r="L17" s="1">
        <v>91.3</v>
      </c>
      <c r="M17" s="1">
        <v>6.53</v>
      </c>
    </row>
    <row r="18" spans="6:32" x14ac:dyDescent="0.25">
      <c r="F18" s="1" t="s">
        <v>7</v>
      </c>
      <c r="G18" s="1">
        <v>37</v>
      </c>
      <c r="H18" s="1">
        <v>45</v>
      </c>
      <c r="I18" s="1">
        <v>0.45100000000000001</v>
      </c>
      <c r="J18" s="1">
        <v>25</v>
      </c>
      <c r="K18" s="1">
        <v>99.8</v>
      </c>
      <c r="L18" s="1">
        <v>100.9</v>
      </c>
      <c r="M18" s="1">
        <v>-1.38</v>
      </c>
      <c r="V18" s="1" t="s">
        <v>38</v>
      </c>
      <c r="W18" s="1" t="s">
        <v>36</v>
      </c>
      <c r="X18" s="1" t="s">
        <v>37</v>
      </c>
      <c r="Y18" s="1" t="s">
        <v>38</v>
      </c>
      <c r="Z18" s="1" t="s">
        <v>36</v>
      </c>
      <c r="AA18" s="1" t="s">
        <v>37</v>
      </c>
      <c r="AB18" s="1" t="s">
        <v>38</v>
      </c>
      <c r="AC18" s="1" t="s">
        <v>36</v>
      </c>
      <c r="AD18" s="1" t="s">
        <v>37</v>
      </c>
      <c r="AE18" s="1" t="s">
        <v>38</v>
      </c>
      <c r="AF18" s="1" t="s">
        <v>36</v>
      </c>
    </row>
    <row r="19" spans="6:32" x14ac:dyDescent="0.25">
      <c r="F19" s="1" t="s">
        <v>8</v>
      </c>
      <c r="G19" s="1">
        <v>35</v>
      </c>
      <c r="H19" s="1">
        <v>47</v>
      </c>
      <c r="I19" s="1">
        <v>0.42699999999999999</v>
      </c>
      <c r="J19" s="1">
        <v>27</v>
      </c>
      <c r="K19" s="1">
        <v>91.9</v>
      </c>
      <c r="L19" s="1">
        <v>92.7</v>
      </c>
      <c r="M19" s="1">
        <v>-1.02</v>
      </c>
      <c r="V19" s="1">
        <v>49.8</v>
      </c>
      <c r="W19" s="1">
        <v>0</v>
      </c>
      <c r="X19" s="1">
        <v>30</v>
      </c>
      <c r="Y19" s="1">
        <v>30</v>
      </c>
      <c r="Z19" s="1">
        <v>0</v>
      </c>
      <c r="AA19" s="1">
        <v>13.43</v>
      </c>
      <c r="AB19" s="1">
        <v>13.44</v>
      </c>
      <c r="AC19" s="1">
        <v>0</v>
      </c>
      <c r="AD19" s="1">
        <v>26.33</v>
      </c>
      <c r="AE19" s="1">
        <v>26.38</v>
      </c>
      <c r="AF19" s="1">
        <v>0</v>
      </c>
    </row>
    <row r="20" spans="6:32" x14ac:dyDescent="0.25">
      <c r="F20" s="1" t="s">
        <v>9</v>
      </c>
      <c r="G20" s="1">
        <v>30</v>
      </c>
      <c r="H20" s="1">
        <v>52</v>
      </c>
      <c r="I20" s="1">
        <v>0.36599999999999999</v>
      </c>
      <c r="J20" s="1">
        <v>32</v>
      </c>
      <c r="K20" s="1">
        <v>97</v>
      </c>
      <c r="L20" s="1">
        <v>100.6</v>
      </c>
      <c r="M20" s="1">
        <v>-3.78</v>
      </c>
    </row>
    <row r="21" spans="6:32" x14ac:dyDescent="0.25">
      <c r="F21" s="1" t="s">
        <v>10</v>
      </c>
      <c r="G21" s="1">
        <v>19</v>
      </c>
      <c r="H21" s="1">
        <v>63</v>
      </c>
      <c r="I21" s="1">
        <v>0.23200000000000001</v>
      </c>
      <c r="J21" s="1">
        <v>43</v>
      </c>
      <c r="K21" s="1">
        <v>95.5</v>
      </c>
      <c r="L21" s="1">
        <v>104.5</v>
      </c>
      <c r="M21" s="1">
        <v>-8.8800000000000008</v>
      </c>
    </row>
    <row r="22" spans="6:32" x14ac:dyDescent="0.25">
      <c r="F22" s="1" t="s">
        <v>11</v>
      </c>
      <c r="G22" s="1">
        <v>58</v>
      </c>
      <c r="H22" s="1">
        <v>24</v>
      </c>
      <c r="I22" s="1">
        <v>0.70699999999999996</v>
      </c>
      <c r="J22" s="1" t="s">
        <v>1</v>
      </c>
      <c r="K22" s="1">
        <v>102.1</v>
      </c>
      <c r="L22" s="1">
        <v>94.6</v>
      </c>
      <c r="M22" s="1">
        <v>6.76</v>
      </c>
    </row>
    <row r="23" spans="6:32" x14ac:dyDescent="0.25">
      <c r="F23" s="1" t="s">
        <v>12</v>
      </c>
      <c r="G23" s="1">
        <v>52</v>
      </c>
      <c r="H23" s="1">
        <v>30</v>
      </c>
      <c r="I23" s="1">
        <v>0.63400000000000001</v>
      </c>
      <c r="J23" s="1">
        <v>6</v>
      </c>
      <c r="K23" s="1">
        <v>99.2</v>
      </c>
      <c r="L23" s="1">
        <v>93.7</v>
      </c>
      <c r="M23" s="1">
        <v>4.92</v>
      </c>
    </row>
    <row r="24" spans="6:32" x14ac:dyDescent="0.25">
      <c r="F24" s="1" t="s">
        <v>13</v>
      </c>
      <c r="G24" s="1">
        <v>44</v>
      </c>
      <c r="H24" s="1">
        <v>38</v>
      </c>
      <c r="I24" s="1">
        <v>0.53700000000000003</v>
      </c>
      <c r="J24" s="1">
        <v>14</v>
      </c>
      <c r="K24" s="1">
        <v>95</v>
      </c>
      <c r="L24" s="1">
        <v>95.8</v>
      </c>
      <c r="M24" s="1">
        <v>-1.1000000000000001</v>
      </c>
    </row>
    <row r="25" spans="6:32" x14ac:dyDescent="0.25">
      <c r="F25" s="1" t="s">
        <v>14</v>
      </c>
      <c r="G25" s="1">
        <v>34</v>
      </c>
      <c r="H25" s="1">
        <v>48</v>
      </c>
      <c r="I25" s="1">
        <v>0.41499999999999998</v>
      </c>
      <c r="J25" s="1">
        <v>24</v>
      </c>
      <c r="K25" s="1">
        <v>93.3</v>
      </c>
      <c r="L25" s="1">
        <v>97.3</v>
      </c>
      <c r="M25" s="1">
        <v>-4.08</v>
      </c>
    </row>
    <row r="26" spans="6:32" x14ac:dyDescent="0.25">
      <c r="F26" s="1" t="s">
        <v>15</v>
      </c>
      <c r="G26" s="1">
        <v>23</v>
      </c>
      <c r="H26" s="1">
        <v>59</v>
      </c>
      <c r="I26" s="1">
        <v>0.28000000000000003</v>
      </c>
      <c r="J26" s="1">
        <v>35</v>
      </c>
      <c r="K26" s="1">
        <v>97.3</v>
      </c>
      <c r="L26" s="1">
        <v>104.7</v>
      </c>
      <c r="M26" s="1">
        <v>-7.3</v>
      </c>
    </row>
    <row r="27" spans="6:32" x14ac:dyDescent="0.25">
      <c r="F27" s="1" t="s">
        <v>16</v>
      </c>
      <c r="G27" s="1">
        <v>55</v>
      </c>
      <c r="H27" s="1">
        <v>27</v>
      </c>
      <c r="I27" s="1">
        <v>0.67100000000000004</v>
      </c>
      <c r="J27" s="1" t="s">
        <v>1</v>
      </c>
      <c r="K27" s="1">
        <v>104.8</v>
      </c>
      <c r="L27" s="1">
        <v>101</v>
      </c>
      <c r="M27" s="1">
        <v>3.81</v>
      </c>
    </row>
    <row r="28" spans="6:32" x14ac:dyDescent="0.25">
      <c r="F28" s="1" t="s">
        <v>17</v>
      </c>
      <c r="G28" s="1">
        <v>50</v>
      </c>
      <c r="H28" s="1">
        <v>32</v>
      </c>
      <c r="I28" s="1">
        <v>0.61</v>
      </c>
      <c r="J28" s="1">
        <v>5</v>
      </c>
      <c r="K28" s="1">
        <v>107.5</v>
      </c>
      <c r="L28" s="1">
        <v>102.7</v>
      </c>
      <c r="M28" s="1">
        <v>4.8099999999999996</v>
      </c>
    </row>
    <row r="29" spans="6:32" x14ac:dyDescent="0.25">
      <c r="F29" s="1" t="s">
        <v>18</v>
      </c>
      <c r="G29" s="1">
        <v>48</v>
      </c>
      <c r="H29" s="1">
        <v>34</v>
      </c>
      <c r="I29" s="1">
        <v>0.58499999999999996</v>
      </c>
      <c r="J29" s="1">
        <v>7</v>
      </c>
      <c r="K29" s="1">
        <v>96.3</v>
      </c>
      <c r="L29" s="1">
        <v>94.8</v>
      </c>
      <c r="M29" s="1">
        <v>1.85</v>
      </c>
    </row>
    <row r="30" spans="6:32" x14ac:dyDescent="0.25">
      <c r="F30" s="1" t="s">
        <v>19</v>
      </c>
      <c r="G30" s="1">
        <v>39</v>
      </c>
      <c r="H30" s="1">
        <v>43</v>
      </c>
      <c r="I30" s="1">
        <v>0.47599999999999998</v>
      </c>
      <c r="J30" s="1">
        <v>16</v>
      </c>
      <c r="K30" s="1">
        <v>99.4</v>
      </c>
      <c r="L30" s="1">
        <v>101.3</v>
      </c>
      <c r="M30" s="1">
        <v>-1.44</v>
      </c>
    </row>
    <row r="31" spans="6:32" x14ac:dyDescent="0.25">
      <c r="F31" s="1" t="s">
        <v>20</v>
      </c>
      <c r="G31" s="1">
        <v>17</v>
      </c>
      <c r="H31" s="1">
        <v>65</v>
      </c>
      <c r="I31" s="1">
        <v>0.20699999999999999</v>
      </c>
      <c r="J31" s="1">
        <v>38</v>
      </c>
      <c r="K31" s="1">
        <v>101.1</v>
      </c>
      <c r="L31" s="1">
        <v>107.7</v>
      </c>
      <c r="M31" s="1">
        <v>-5.97</v>
      </c>
    </row>
    <row r="32" spans="6:32" x14ac:dyDescent="0.25">
      <c r="F32" s="1" t="s">
        <v>21</v>
      </c>
      <c r="G32" s="1">
        <v>57</v>
      </c>
      <c r="H32" s="1">
        <v>25</v>
      </c>
      <c r="I32" s="1">
        <v>0.69499999999999995</v>
      </c>
      <c r="J32" s="1" t="s">
        <v>1</v>
      </c>
      <c r="K32" s="1">
        <v>101.5</v>
      </c>
      <c r="L32" s="1">
        <v>95.4</v>
      </c>
      <c r="M32" s="1">
        <v>6.01</v>
      </c>
    </row>
    <row r="33" spans="6:13" x14ac:dyDescent="0.25">
      <c r="F33" s="1" t="s">
        <v>22</v>
      </c>
      <c r="G33" s="1">
        <v>40</v>
      </c>
      <c r="H33" s="1">
        <v>42</v>
      </c>
      <c r="I33" s="1">
        <v>0.48799999999999999</v>
      </c>
      <c r="J33" s="1">
        <v>17</v>
      </c>
      <c r="K33" s="1">
        <v>105</v>
      </c>
      <c r="L33" s="1">
        <v>105.9</v>
      </c>
      <c r="M33" s="1">
        <v>-0.46</v>
      </c>
    </row>
    <row r="34" spans="6:13" x14ac:dyDescent="0.25">
      <c r="F34" s="1" t="s">
        <v>23</v>
      </c>
      <c r="G34" s="1">
        <v>36</v>
      </c>
      <c r="H34" s="1">
        <v>46</v>
      </c>
      <c r="I34" s="1">
        <v>0.439</v>
      </c>
      <c r="J34" s="1">
        <v>21</v>
      </c>
      <c r="K34" s="1">
        <v>103.4</v>
      </c>
      <c r="L34" s="1">
        <v>105.7</v>
      </c>
      <c r="M34" s="1">
        <v>-2</v>
      </c>
    </row>
    <row r="35" spans="6:13" x14ac:dyDescent="0.25">
      <c r="F35" s="1" t="s">
        <v>24</v>
      </c>
      <c r="G35" s="1">
        <v>32</v>
      </c>
      <c r="H35" s="1">
        <v>50</v>
      </c>
      <c r="I35" s="1">
        <v>0.39</v>
      </c>
      <c r="J35" s="1">
        <v>25</v>
      </c>
      <c r="K35" s="1">
        <v>98.6</v>
      </c>
      <c r="L35" s="1">
        <v>101.8</v>
      </c>
      <c r="M35" s="1">
        <v>-2.71</v>
      </c>
    </row>
    <row r="36" spans="6:13" x14ac:dyDescent="0.25">
      <c r="F36" s="1" t="s">
        <v>25</v>
      </c>
      <c r="G36" s="1">
        <v>24</v>
      </c>
      <c r="H36" s="1">
        <v>58</v>
      </c>
      <c r="I36" s="1">
        <v>0.29299999999999998</v>
      </c>
      <c r="J36" s="1">
        <v>33</v>
      </c>
      <c r="K36" s="1">
        <v>99.4</v>
      </c>
      <c r="L36" s="1">
        <v>104.7</v>
      </c>
      <c r="M36" s="1">
        <v>-4.8</v>
      </c>
    </row>
    <row r="37" spans="6:13" x14ac:dyDescent="0.25">
      <c r="F37" s="1" t="s">
        <v>26</v>
      </c>
      <c r="G37" s="1">
        <v>61</v>
      </c>
      <c r="H37" s="1">
        <v>21</v>
      </c>
      <c r="I37" s="1">
        <v>0.74399999999999999</v>
      </c>
      <c r="J37" s="1" t="s">
        <v>1</v>
      </c>
      <c r="K37" s="1">
        <v>103.7</v>
      </c>
      <c r="L37" s="1">
        <v>98</v>
      </c>
      <c r="M37" s="1">
        <v>5.86</v>
      </c>
    </row>
    <row r="38" spans="6:13" x14ac:dyDescent="0.25">
      <c r="F38" s="1" t="s">
        <v>27</v>
      </c>
      <c r="G38" s="1">
        <v>57</v>
      </c>
      <c r="H38" s="1">
        <v>25</v>
      </c>
      <c r="I38" s="1">
        <v>0.69499999999999995</v>
      </c>
      <c r="J38" s="1">
        <v>4</v>
      </c>
      <c r="K38" s="1">
        <v>100.2</v>
      </c>
      <c r="L38" s="1">
        <v>96</v>
      </c>
      <c r="M38" s="1">
        <v>4.41</v>
      </c>
    </row>
    <row r="39" spans="6:13" x14ac:dyDescent="0.25">
      <c r="F39" s="1" t="s">
        <v>28</v>
      </c>
      <c r="G39" s="1">
        <v>46</v>
      </c>
      <c r="H39" s="1">
        <v>36</v>
      </c>
      <c r="I39" s="1">
        <v>0.56100000000000005</v>
      </c>
      <c r="J39" s="1">
        <v>15</v>
      </c>
      <c r="K39" s="1">
        <v>94.9</v>
      </c>
      <c r="L39" s="1">
        <v>94</v>
      </c>
      <c r="M39" s="1">
        <v>1.28</v>
      </c>
    </row>
    <row r="40" spans="6:13" x14ac:dyDescent="0.25">
      <c r="F40" s="1" t="s">
        <v>29</v>
      </c>
      <c r="G40" s="1">
        <v>46</v>
      </c>
      <c r="H40" s="1">
        <v>36</v>
      </c>
      <c r="I40" s="1">
        <v>0.56100000000000005</v>
      </c>
      <c r="J40" s="1">
        <v>15</v>
      </c>
      <c r="K40" s="1">
        <v>99.9</v>
      </c>
      <c r="L40" s="1">
        <v>97.6</v>
      </c>
      <c r="M40" s="1">
        <v>2.5499999999999998</v>
      </c>
    </row>
    <row r="41" spans="6:13" x14ac:dyDescent="0.25">
      <c r="F41" s="1" t="s">
        <v>30</v>
      </c>
      <c r="G41" s="1">
        <v>43</v>
      </c>
      <c r="H41" s="1">
        <v>39</v>
      </c>
      <c r="I41" s="1">
        <v>0.52400000000000002</v>
      </c>
      <c r="J41" s="1">
        <v>18</v>
      </c>
      <c r="K41" s="1">
        <v>105.9</v>
      </c>
      <c r="L41" s="1">
        <v>103.7</v>
      </c>
      <c r="M41" s="1">
        <v>2.37</v>
      </c>
    </row>
    <row r="52" spans="15:41" x14ac:dyDescent="0.25">
      <c r="R52" s="1" t="s">
        <v>124</v>
      </c>
    </row>
    <row r="53" spans="15:41" x14ac:dyDescent="0.25">
      <c r="V53" s="1" t="s">
        <v>122</v>
      </c>
      <c r="W53" s="1">
        <f>STDEV(W57:W86)</f>
        <v>2.8173645466119126</v>
      </c>
      <c r="Z53" s="1">
        <f>STDEV(Z57:Z86)</f>
        <v>3.7455854321968225</v>
      </c>
      <c r="AC53" s="1">
        <f>STDEV(AC57:AC86)</f>
        <v>1.2810558235254643</v>
      </c>
      <c r="AF53" s="1">
        <f>STDEV(AF57:AF86)</f>
        <v>2.4373856589745317</v>
      </c>
      <c r="AH53" s="1" t="s">
        <v>125</v>
      </c>
    </row>
    <row r="54" spans="15:41" x14ac:dyDescent="0.25">
      <c r="O54" s="1" t="s">
        <v>121</v>
      </c>
      <c r="W54" s="1">
        <f>RSQ($P$57:$P$86,W57:W86)</f>
        <v>0.78937221452559159</v>
      </c>
      <c r="Z54" s="1">
        <f>RSQ($P$57:$P$86,Z57:Z86)</f>
        <v>0.34492511038695123</v>
      </c>
      <c r="AC54" s="1">
        <f>RSQ($P$57:$P$86,AC57:AC86)</f>
        <v>6.1912157964478062E-2</v>
      </c>
      <c r="AD54" s="5" t="s">
        <v>75</v>
      </c>
      <c r="AE54" s="5"/>
      <c r="AF54" s="8">
        <f>RSQ($P$57:$P$86,AF57:AF86)</f>
        <v>3.846756151774852E-3</v>
      </c>
    </row>
    <row r="55" spans="15:41" x14ac:dyDescent="0.25">
      <c r="U55" s="2" t="s">
        <v>72</v>
      </c>
      <c r="V55" s="2" t="s">
        <v>72</v>
      </c>
      <c r="W55" s="2"/>
      <c r="X55" s="3" t="s">
        <v>76</v>
      </c>
      <c r="Y55" s="3"/>
      <c r="Z55" s="3"/>
      <c r="AA55" s="4" t="s">
        <v>73</v>
      </c>
      <c r="AB55" s="4"/>
      <c r="AC55" s="4"/>
      <c r="AD55" s="5" t="s">
        <v>74</v>
      </c>
      <c r="AE55" s="5"/>
      <c r="AF55" s="5"/>
    </row>
    <row r="56" spans="15:41" x14ac:dyDescent="0.25">
      <c r="P56" s="1" t="s">
        <v>77</v>
      </c>
      <c r="Q56" s="1" t="s">
        <v>42</v>
      </c>
      <c r="R56" s="1" t="s">
        <v>34</v>
      </c>
      <c r="S56" s="1" t="s">
        <v>35</v>
      </c>
      <c r="T56" s="1" t="s">
        <v>36</v>
      </c>
      <c r="U56" s="2" t="s">
        <v>37</v>
      </c>
      <c r="V56" s="2" t="s">
        <v>38</v>
      </c>
      <c r="W56" s="2" t="s">
        <v>36</v>
      </c>
      <c r="X56" s="3" t="s">
        <v>37</v>
      </c>
      <c r="Y56" s="3" t="s">
        <v>38</v>
      </c>
      <c r="Z56" s="3" t="s">
        <v>36</v>
      </c>
      <c r="AA56" s="4" t="s">
        <v>37</v>
      </c>
      <c r="AB56" s="4" t="s">
        <v>38</v>
      </c>
      <c r="AC56" s="4" t="s">
        <v>36</v>
      </c>
      <c r="AD56" s="5" t="s">
        <v>37</v>
      </c>
      <c r="AE56" s="5" t="s">
        <v>38</v>
      </c>
      <c r="AF56" s="5" t="s">
        <v>36</v>
      </c>
    </row>
    <row r="57" spans="15:41" x14ac:dyDescent="0.25">
      <c r="P57" s="1">
        <v>58</v>
      </c>
      <c r="Q57" s="1" t="s">
        <v>43</v>
      </c>
      <c r="R57" s="1">
        <v>109.3</v>
      </c>
      <c r="S57" s="1">
        <v>100.7</v>
      </c>
      <c r="T57" s="1">
        <v>8.6</v>
      </c>
      <c r="U57" s="2">
        <v>52.44</v>
      </c>
      <c r="V57" s="2">
        <v>47.51</v>
      </c>
      <c r="W57" s="2">
        <v>4.93</v>
      </c>
      <c r="X57" s="3">
        <v>36.299999999999997</v>
      </c>
      <c r="Y57" s="3">
        <v>29.9</v>
      </c>
      <c r="Z57" s="3">
        <v>6.38</v>
      </c>
      <c r="AA57" s="4">
        <v>13.52</v>
      </c>
      <c r="AB57" s="4">
        <v>12.62</v>
      </c>
      <c r="AC57" s="4">
        <v>0.9</v>
      </c>
      <c r="AD57" s="5">
        <v>25.17</v>
      </c>
      <c r="AE57" s="5">
        <v>24.48</v>
      </c>
      <c r="AF57" s="5">
        <v>0.69</v>
      </c>
      <c r="AH57" s="1" t="s">
        <v>126</v>
      </c>
    </row>
    <row r="58" spans="15:41" x14ac:dyDescent="0.25">
      <c r="P58" s="1">
        <v>62</v>
      </c>
      <c r="Q58" s="1" t="s">
        <v>44</v>
      </c>
      <c r="R58" s="1">
        <v>105.5</v>
      </c>
      <c r="S58" s="1">
        <v>97.4</v>
      </c>
      <c r="T58" s="1">
        <v>8.1</v>
      </c>
      <c r="U58" s="2">
        <v>50.06</v>
      </c>
      <c r="V58" s="2">
        <v>46.27</v>
      </c>
      <c r="W58" s="2">
        <v>3.79</v>
      </c>
      <c r="X58" s="3">
        <v>30.5</v>
      </c>
      <c r="Y58" s="3">
        <v>29.1</v>
      </c>
      <c r="Z58" s="3">
        <v>1.39</v>
      </c>
      <c r="AA58" s="4">
        <v>13.45</v>
      </c>
      <c r="AB58" s="4">
        <v>13.61</v>
      </c>
      <c r="AC58" s="4">
        <v>-0.16</v>
      </c>
      <c r="AD58" s="5">
        <v>29.4</v>
      </c>
      <c r="AE58" s="5">
        <v>23.78</v>
      </c>
      <c r="AF58" s="5">
        <v>5.62</v>
      </c>
      <c r="AH58" s="1" t="s">
        <v>127</v>
      </c>
    </row>
    <row r="59" spans="15:41" x14ac:dyDescent="0.25">
      <c r="P59" s="1">
        <v>57</v>
      </c>
      <c r="Q59" s="1" t="s">
        <v>45</v>
      </c>
      <c r="R59" s="1">
        <v>107.9</v>
      </c>
      <c r="S59" s="1">
        <v>101.3</v>
      </c>
      <c r="T59" s="1">
        <v>6.6</v>
      </c>
      <c r="U59" s="2">
        <v>50.17</v>
      </c>
      <c r="V59" s="2">
        <v>47.72</v>
      </c>
      <c r="W59" s="2">
        <v>2.4500000000000002</v>
      </c>
      <c r="X59" s="3">
        <v>29.3</v>
      </c>
      <c r="Y59" s="3">
        <v>23.6</v>
      </c>
      <c r="Z59" s="3">
        <v>5.65</v>
      </c>
      <c r="AA59" s="4">
        <v>12.33</v>
      </c>
      <c r="AB59" s="4">
        <v>12.8</v>
      </c>
      <c r="AC59" s="4">
        <v>-0.47</v>
      </c>
      <c r="AD59" s="5">
        <v>29.19</v>
      </c>
      <c r="AE59" s="5">
        <v>27.69</v>
      </c>
      <c r="AF59" s="5">
        <v>1.5</v>
      </c>
      <c r="AH59" s="1" t="s">
        <v>128</v>
      </c>
    </row>
    <row r="60" spans="15:41" ht="15.75" thickBot="1" x14ac:dyDescent="0.3">
      <c r="P60" s="1">
        <v>52</v>
      </c>
      <c r="Q60" s="1" t="s">
        <v>46</v>
      </c>
      <c r="R60" s="1">
        <v>105.5</v>
      </c>
      <c r="S60" s="1">
        <v>98.9</v>
      </c>
      <c r="T60" s="1">
        <v>6.6</v>
      </c>
      <c r="U60" s="2">
        <v>52.11</v>
      </c>
      <c r="V60" s="2">
        <v>47.54</v>
      </c>
      <c r="W60" s="2">
        <v>4.57</v>
      </c>
      <c r="X60" s="3">
        <v>32.799999999999997</v>
      </c>
      <c r="Y60" s="3">
        <v>29.5</v>
      </c>
      <c r="Z60" s="3">
        <v>3.24</v>
      </c>
      <c r="AA60" s="4">
        <v>14.46</v>
      </c>
      <c r="AB60" s="4">
        <v>13.42</v>
      </c>
      <c r="AC60" s="4">
        <v>1.04</v>
      </c>
      <c r="AD60" s="5">
        <v>26.07</v>
      </c>
      <c r="AE60" s="5">
        <v>23.11</v>
      </c>
      <c r="AF60" s="5">
        <v>2.96</v>
      </c>
      <c r="AH60" s="1" t="s">
        <v>129</v>
      </c>
    </row>
    <row r="61" spans="15:41" x14ac:dyDescent="0.25">
      <c r="P61" s="1">
        <v>61</v>
      </c>
      <c r="Q61" s="1" t="s">
        <v>47</v>
      </c>
      <c r="R61" s="1">
        <v>109.4</v>
      </c>
      <c r="S61" s="1">
        <v>102.8</v>
      </c>
      <c r="T61" s="1">
        <v>6.6</v>
      </c>
      <c r="U61" s="2">
        <v>52.66</v>
      </c>
      <c r="V61" s="2">
        <v>49.07</v>
      </c>
      <c r="W61" s="2">
        <v>3.59</v>
      </c>
      <c r="X61" s="3">
        <v>29.9</v>
      </c>
      <c r="Y61" s="3">
        <v>24.8</v>
      </c>
      <c r="Z61" s="3">
        <v>5.18</v>
      </c>
      <c r="AA61" s="4">
        <v>12.8</v>
      </c>
      <c r="AB61" s="4">
        <v>12.58</v>
      </c>
      <c r="AC61" s="4">
        <v>0.22</v>
      </c>
      <c r="AD61" s="5">
        <v>24.95</v>
      </c>
      <c r="AE61" s="5">
        <v>25.34</v>
      </c>
      <c r="AF61" s="5">
        <v>-0.39</v>
      </c>
      <c r="AJ61" s="11"/>
      <c r="AK61" s="11" t="s">
        <v>114</v>
      </c>
    </row>
    <row r="62" spans="15:41" x14ac:dyDescent="0.25">
      <c r="P62" s="1">
        <v>56</v>
      </c>
      <c r="Q62" s="1" t="s">
        <v>48</v>
      </c>
      <c r="R62" s="1">
        <v>104</v>
      </c>
      <c r="S62" s="1">
        <v>97.8</v>
      </c>
      <c r="T62" s="1">
        <v>6.2</v>
      </c>
      <c r="U62" s="2">
        <v>51.89</v>
      </c>
      <c r="V62" s="2">
        <v>46.92</v>
      </c>
      <c r="W62" s="2">
        <v>4.97</v>
      </c>
      <c r="X62" s="3">
        <v>30.5</v>
      </c>
      <c r="Y62" s="3">
        <v>31</v>
      </c>
      <c r="Z62" s="3">
        <v>-0.53</v>
      </c>
      <c r="AA62" s="4">
        <v>14.49</v>
      </c>
      <c r="AB62" s="4">
        <v>14.84</v>
      </c>
      <c r="AC62" s="4">
        <v>-0.35</v>
      </c>
      <c r="AD62" s="5">
        <v>21.12</v>
      </c>
      <c r="AE62" s="5">
        <v>25.32</v>
      </c>
      <c r="AF62" s="5">
        <v>-4.2</v>
      </c>
      <c r="AH62" s="1" t="s">
        <v>130</v>
      </c>
      <c r="AJ62" s="9" t="s">
        <v>108</v>
      </c>
      <c r="AK62" s="15">
        <v>40.886808132295158</v>
      </c>
      <c r="AL62" s="1" t="s">
        <v>123</v>
      </c>
      <c r="AO62" s="1" t="s">
        <v>148</v>
      </c>
    </row>
    <row r="63" spans="15:41" x14ac:dyDescent="0.25">
      <c r="P63" s="1">
        <v>57</v>
      </c>
      <c r="Q63" s="1" t="s">
        <v>49</v>
      </c>
      <c r="R63" s="1">
        <v>107.6</v>
      </c>
      <c r="S63" s="1">
        <v>102.3</v>
      </c>
      <c r="T63" s="1">
        <v>5.3</v>
      </c>
      <c r="U63" s="2">
        <v>52.48</v>
      </c>
      <c r="V63" s="2">
        <v>48.83</v>
      </c>
      <c r="W63" s="2">
        <v>3.65</v>
      </c>
      <c r="X63" s="3">
        <v>28.6</v>
      </c>
      <c r="Y63" s="3">
        <v>27.5</v>
      </c>
      <c r="Z63" s="3">
        <v>1.1299999999999999</v>
      </c>
      <c r="AA63" s="4">
        <v>13.6</v>
      </c>
      <c r="AB63" s="4">
        <v>12.99</v>
      </c>
      <c r="AC63" s="4">
        <v>0.61</v>
      </c>
      <c r="AD63" s="5">
        <v>24.08</v>
      </c>
      <c r="AE63" s="5">
        <v>25.16</v>
      </c>
      <c r="AF63" s="5">
        <v>-1.08</v>
      </c>
      <c r="AH63" s="1" t="s">
        <v>131</v>
      </c>
      <c r="AJ63" s="9" t="s">
        <v>93</v>
      </c>
      <c r="AK63" s="15">
        <v>3.6830430030083607</v>
      </c>
      <c r="AL63" s="1">
        <f>W53*AK63</f>
        <v>10.376474780322827</v>
      </c>
      <c r="AM63" s="1">
        <f>ABS(AL63)</f>
        <v>10.376474780322827</v>
      </c>
      <c r="AN63" s="13">
        <f>AM63/SUM($AM$63:$AM$66)</f>
        <v>0.53287295220226971</v>
      </c>
      <c r="AO63" s="1">
        <v>0.4</v>
      </c>
    </row>
    <row r="64" spans="15:41" x14ac:dyDescent="0.25">
      <c r="P64" s="1">
        <v>50</v>
      </c>
      <c r="Q64" s="1" t="s">
        <v>50</v>
      </c>
      <c r="R64" s="1">
        <v>109.5</v>
      </c>
      <c r="S64" s="1">
        <v>104.8</v>
      </c>
      <c r="T64" s="1">
        <v>4.7</v>
      </c>
      <c r="U64" s="2">
        <v>52.56</v>
      </c>
      <c r="V64" s="2">
        <v>50.04</v>
      </c>
      <c r="W64" s="2">
        <v>2.52</v>
      </c>
      <c r="X64" s="3">
        <v>36.700000000000003</v>
      </c>
      <c r="Y64" s="3">
        <v>29.6</v>
      </c>
      <c r="Z64" s="3">
        <v>7.12</v>
      </c>
      <c r="AA64" s="4">
        <v>13.09</v>
      </c>
      <c r="AB64" s="4">
        <v>12.66</v>
      </c>
      <c r="AC64" s="4">
        <v>0.43</v>
      </c>
      <c r="AD64" s="5">
        <v>23.85</v>
      </c>
      <c r="AE64" s="5">
        <v>24.57</v>
      </c>
      <c r="AF64" s="5">
        <v>-0.72</v>
      </c>
      <c r="AH64" s="1" t="s">
        <v>132</v>
      </c>
      <c r="AJ64" s="9" t="s">
        <v>94</v>
      </c>
      <c r="AK64" s="15">
        <v>0.81414262825888295</v>
      </c>
      <c r="AL64" s="1">
        <f>Z53*AK64</f>
        <v>3.0494407681369049</v>
      </c>
      <c r="AM64" s="1">
        <f t="shared" ref="AM64:AM66" si="0">ABS(AL64)</f>
        <v>3.0494407681369049</v>
      </c>
      <c r="AN64" s="18">
        <f t="shared" ref="AN64:AN66" si="1">AM64/SUM($AM$63:$AM$66)</f>
        <v>0.15660082437289116</v>
      </c>
      <c r="AO64" s="2">
        <v>0.15</v>
      </c>
    </row>
    <row r="65" spans="16:41" x14ac:dyDescent="0.25">
      <c r="P65" s="1">
        <v>55</v>
      </c>
      <c r="Q65" s="1" t="s">
        <v>51</v>
      </c>
      <c r="R65" s="1">
        <v>108.6</v>
      </c>
      <c r="S65" s="1">
        <v>104</v>
      </c>
      <c r="T65" s="1">
        <v>4.5999999999999996</v>
      </c>
      <c r="U65" s="2">
        <v>50.08</v>
      </c>
      <c r="V65" s="2">
        <v>49.3</v>
      </c>
      <c r="W65" s="2">
        <v>0.78</v>
      </c>
      <c r="X65" s="3">
        <v>36.299999999999997</v>
      </c>
      <c r="Y65" s="3">
        <v>30.7</v>
      </c>
      <c r="Z65" s="3">
        <v>5.65</v>
      </c>
      <c r="AA65" s="4">
        <v>13.1</v>
      </c>
      <c r="AB65" s="4">
        <v>12.95</v>
      </c>
      <c r="AC65" s="4">
        <v>0.15</v>
      </c>
      <c r="AD65" s="5">
        <v>27.38</v>
      </c>
      <c r="AE65" s="5">
        <v>26.36</v>
      </c>
      <c r="AF65" s="5">
        <v>1.02</v>
      </c>
      <c r="AH65" s="1" t="s">
        <v>133</v>
      </c>
      <c r="AJ65" s="9" t="s">
        <v>95</v>
      </c>
      <c r="AK65" s="15">
        <v>-3.6984425160012235</v>
      </c>
      <c r="AL65" s="1">
        <f>AK65*AC53</f>
        <v>-4.7379113230975376</v>
      </c>
      <c r="AM65" s="1">
        <f t="shared" si="0"/>
        <v>4.7379113230975376</v>
      </c>
      <c r="AN65" s="18">
        <f t="shared" si="1"/>
        <v>0.24331045441359414</v>
      </c>
      <c r="AO65" s="2">
        <v>0.25</v>
      </c>
    </row>
    <row r="66" spans="16:41" ht="15.75" thickBot="1" x14ac:dyDescent="0.3">
      <c r="P66" s="1">
        <v>46</v>
      </c>
      <c r="Q66" s="1" t="s">
        <v>52</v>
      </c>
      <c r="R66" s="1">
        <v>104.4</v>
      </c>
      <c r="S66" s="1">
        <v>102.5</v>
      </c>
      <c r="T66" s="1">
        <v>1.9</v>
      </c>
      <c r="U66" s="2">
        <v>49.32</v>
      </c>
      <c r="V66" s="2">
        <v>50.25</v>
      </c>
      <c r="W66" s="2">
        <v>-0.93</v>
      </c>
      <c r="X66" s="3">
        <v>29.1</v>
      </c>
      <c r="Y66" s="3">
        <v>30</v>
      </c>
      <c r="Z66" s="3">
        <v>-0.89</v>
      </c>
      <c r="AA66" s="4">
        <v>12.99</v>
      </c>
      <c r="AB66" s="4">
        <v>15.69</v>
      </c>
      <c r="AC66" s="4">
        <v>-2.7</v>
      </c>
      <c r="AD66" s="5">
        <v>28.89</v>
      </c>
      <c r="AE66" s="5">
        <v>27.46</v>
      </c>
      <c r="AF66" s="5">
        <v>1.43</v>
      </c>
      <c r="AH66" s="1" t="s">
        <v>134</v>
      </c>
      <c r="AJ66" s="10" t="s">
        <v>96</v>
      </c>
      <c r="AK66" s="16">
        <v>0.53699850719042019</v>
      </c>
      <c r="AL66" s="1">
        <f>AF53*AK66</f>
        <v>1.3088724603166622</v>
      </c>
      <c r="AM66" s="1">
        <f t="shared" si="0"/>
        <v>1.3088724603166622</v>
      </c>
      <c r="AN66" s="13">
        <f t="shared" si="1"/>
        <v>6.7215769011244944E-2</v>
      </c>
      <c r="AO66" s="1">
        <v>0.2</v>
      </c>
    </row>
    <row r="67" spans="16:41" x14ac:dyDescent="0.25">
      <c r="P67" s="1">
        <v>43</v>
      </c>
      <c r="Q67" s="1" t="s">
        <v>53</v>
      </c>
      <c r="R67" s="1">
        <v>108</v>
      </c>
      <c r="S67" s="1">
        <v>106.2</v>
      </c>
      <c r="T67" s="1">
        <v>1.8</v>
      </c>
      <c r="U67" s="2">
        <v>50.3</v>
      </c>
      <c r="V67" s="2">
        <v>50.01</v>
      </c>
      <c r="W67" s="2">
        <v>0.28999999999999998</v>
      </c>
      <c r="X67" s="3">
        <v>29.9</v>
      </c>
      <c r="Y67" s="3">
        <v>28</v>
      </c>
      <c r="Z67" s="3">
        <v>1.87</v>
      </c>
      <c r="AA67" s="4">
        <v>12.33</v>
      </c>
      <c r="AB67" s="4">
        <v>12.55</v>
      </c>
      <c r="AC67" s="4">
        <v>-0.22</v>
      </c>
      <c r="AD67" s="5">
        <v>27.38</v>
      </c>
      <c r="AE67" s="5">
        <v>27.25</v>
      </c>
      <c r="AF67" s="5">
        <v>0.13</v>
      </c>
      <c r="AH67" s="1" t="s">
        <v>135</v>
      </c>
    </row>
    <row r="68" spans="16:41" x14ac:dyDescent="0.25">
      <c r="P68" s="1">
        <v>41</v>
      </c>
      <c r="Q68" s="1" t="s">
        <v>54</v>
      </c>
      <c r="R68" s="1">
        <v>104</v>
      </c>
      <c r="S68" s="1">
        <v>102.5</v>
      </c>
      <c r="T68" s="1">
        <v>1.5</v>
      </c>
      <c r="U68" s="2">
        <v>49.39</v>
      </c>
      <c r="V68" s="2">
        <v>48.66</v>
      </c>
      <c r="W68" s="2">
        <v>0.73</v>
      </c>
      <c r="X68" s="3">
        <v>27.3</v>
      </c>
      <c r="Y68" s="3">
        <v>29.9</v>
      </c>
      <c r="Z68" s="3">
        <v>-2.62</v>
      </c>
      <c r="AA68" s="4">
        <v>12.28</v>
      </c>
      <c r="AB68" s="4">
        <v>13.46</v>
      </c>
      <c r="AC68" s="4">
        <v>-1.18</v>
      </c>
      <c r="AD68" s="5">
        <v>24.58</v>
      </c>
      <c r="AE68" s="5">
        <v>25.47</v>
      </c>
      <c r="AF68" s="5">
        <v>-0.89</v>
      </c>
    </row>
    <row r="69" spans="16:41" x14ac:dyDescent="0.25">
      <c r="P69" s="1">
        <v>42</v>
      </c>
      <c r="Q69" s="1" t="s">
        <v>55</v>
      </c>
      <c r="R69" s="1">
        <v>108.3</v>
      </c>
      <c r="S69" s="1">
        <v>106.9</v>
      </c>
      <c r="T69" s="1">
        <v>1.4</v>
      </c>
      <c r="U69" s="2">
        <v>51.3</v>
      </c>
      <c r="V69" s="2">
        <v>51.09</v>
      </c>
      <c r="W69" s="2">
        <v>0.21</v>
      </c>
      <c r="X69" s="3">
        <v>30.4</v>
      </c>
      <c r="Y69" s="3">
        <v>31.5</v>
      </c>
      <c r="Z69" s="3">
        <v>-1.1200000000000001</v>
      </c>
      <c r="AA69" s="4">
        <v>12.61</v>
      </c>
      <c r="AB69" s="4">
        <v>13.78</v>
      </c>
      <c r="AC69" s="4">
        <v>-1.17</v>
      </c>
      <c r="AD69" s="5">
        <v>24.25</v>
      </c>
      <c r="AE69" s="5">
        <v>28.07</v>
      </c>
      <c r="AF69" s="5">
        <v>-3.82</v>
      </c>
      <c r="AI69" s="1" t="s">
        <v>147</v>
      </c>
    </row>
    <row r="70" spans="16:41" x14ac:dyDescent="0.25">
      <c r="P70" s="1">
        <v>48</v>
      </c>
      <c r="Q70" s="1" t="s">
        <v>56</v>
      </c>
      <c r="R70" s="1">
        <v>105.6</v>
      </c>
      <c r="S70" s="1">
        <v>104.2</v>
      </c>
      <c r="T70" s="1">
        <v>1.4</v>
      </c>
      <c r="U70" s="2">
        <v>48.64</v>
      </c>
      <c r="V70" s="2">
        <v>50.96</v>
      </c>
      <c r="W70" s="2">
        <v>-2.3199999999999998</v>
      </c>
      <c r="X70" s="3">
        <v>27.8</v>
      </c>
      <c r="Y70" s="3">
        <v>30.1</v>
      </c>
      <c r="Z70" s="3">
        <v>-2.25</v>
      </c>
      <c r="AA70" s="4">
        <v>12.62</v>
      </c>
      <c r="AB70" s="4">
        <v>15.44</v>
      </c>
      <c r="AC70" s="4">
        <v>-2.82</v>
      </c>
      <c r="AD70" s="5">
        <v>29.46</v>
      </c>
      <c r="AE70" s="5">
        <v>28.02</v>
      </c>
      <c r="AF70" s="5">
        <v>1.44</v>
      </c>
      <c r="AI70" s="1" t="s">
        <v>149</v>
      </c>
    </row>
    <row r="71" spans="16:41" x14ac:dyDescent="0.25">
      <c r="P71" s="1">
        <v>46</v>
      </c>
      <c r="Q71" s="1" t="s">
        <v>57</v>
      </c>
      <c r="R71" s="1">
        <v>103.8</v>
      </c>
      <c r="S71" s="1">
        <v>102.5</v>
      </c>
      <c r="T71" s="1">
        <v>1.3</v>
      </c>
      <c r="U71" s="2">
        <v>49.35</v>
      </c>
      <c r="V71" s="2">
        <v>50.12</v>
      </c>
      <c r="W71" s="2">
        <v>-0.77</v>
      </c>
      <c r="X71" s="3">
        <v>29.6</v>
      </c>
      <c r="Y71" s="3">
        <v>28.6</v>
      </c>
      <c r="Z71" s="3">
        <v>0.94</v>
      </c>
      <c r="AA71" s="4">
        <v>12.85</v>
      </c>
      <c r="AB71" s="4">
        <v>14.37</v>
      </c>
      <c r="AC71" s="4">
        <v>-1.52</v>
      </c>
      <c r="AD71" s="5">
        <v>25.11</v>
      </c>
      <c r="AE71" s="5">
        <v>23.76</v>
      </c>
      <c r="AF71" s="5">
        <v>1.35</v>
      </c>
    </row>
    <row r="72" spans="16:41" x14ac:dyDescent="0.25">
      <c r="P72" s="1">
        <v>40</v>
      </c>
      <c r="Q72" s="1" t="s">
        <v>58</v>
      </c>
      <c r="R72" s="1">
        <v>107</v>
      </c>
      <c r="S72" s="1">
        <v>107.4</v>
      </c>
      <c r="T72" s="1">
        <v>-0.4</v>
      </c>
      <c r="U72" s="2">
        <v>52.16</v>
      </c>
      <c r="V72" s="2">
        <v>51.32</v>
      </c>
      <c r="W72" s="2">
        <v>0.84</v>
      </c>
      <c r="X72" s="3">
        <v>28.3</v>
      </c>
      <c r="Y72" s="3">
        <v>28</v>
      </c>
      <c r="Z72" s="3">
        <v>0.35</v>
      </c>
      <c r="AA72" s="4">
        <v>13.18</v>
      </c>
      <c r="AB72" s="4">
        <v>13.11</v>
      </c>
      <c r="AC72" s="4">
        <v>7.0000000000000007E-2</v>
      </c>
      <c r="AD72" s="5">
        <v>23.67</v>
      </c>
      <c r="AE72" s="5">
        <v>28.44</v>
      </c>
      <c r="AF72" s="5">
        <v>-4.7699999999999996</v>
      </c>
    </row>
    <row r="73" spans="16:41" x14ac:dyDescent="0.25">
      <c r="P73" s="1">
        <v>35</v>
      </c>
      <c r="Q73" s="1" t="s">
        <v>59</v>
      </c>
      <c r="R73" s="1">
        <v>99</v>
      </c>
      <c r="S73" s="1">
        <v>99.9</v>
      </c>
      <c r="T73" s="1">
        <v>-0.9</v>
      </c>
      <c r="U73" s="2">
        <v>46.69</v>
      </c>
      <c r="V73" s="2">
        <v>48.13</v>
      </c>
      <c r="W73" s="2">
        <v>-1.44</v>
      </c>
      <c r="X73" s="3">
        <v>28.7</v>
      </c>
      <c r="Y73" s="3">
        <v>30.7</v>
      </c>
      <c r="Z73" s="3">
        <v>-1.94</v>
      </c>
      <c r="AA73" s="4">
        <v>13.02</v>
      </c>
      <c r="AB73" s="4">
        <v>14.75</v>
      </c>
      <c r="AC73" s="4">
        <v>-1.73</v>
      </c>
      <c r="AD73" s="5">
        <v>24.69</v>
      </c>
      <c r="AE73" s="5">
        <v>25.21</v>
      </c>
      <c r="AF73" s="5">
        <v>-0.52</v>
      </c>
    </row>
    <row r="74" spans="16:41" x14ac:dyDescent="0.25">
      <c r="P74" s="1">
        <v>44</v>
      </c>
      <c r="Q74" s="1" t="s">
        <v>60</v>
      </c>
      <c r="R74" s="1">
        <v>103.2</v>
      </c>
      <c r="S74" s="1">
        <v>104.6</v>
      </c>
      <c r="T74" s="1">
        <v>-1.4</v>
      </c>
      <c r="U74" s="2">
        <v>50.12</v>
      </c>
      <c r="V74" s="2">
        <v>49.54</v>
      </c>
      <c r="W74" s="2">
        <v>0.57999999999999996</v>
      </c>
      <c r="X74" s="3">
        <v>26.9</v>
      </c>
      <c r="Y74" s="3">
        <v>27.3</v>
      </c>
      <c r="Z74" s="3">
        <v>-0.38</v>
      </c>
      <c r="AA74" s="4">
        <v>13.46</v>
      </c>
      <c r="AB74" s="4">
        <v>12.29</v>
      </c>
      <c r="AC74" s="4">
        <v>1.17</v>
      </c>
      <c r="AD74" s="5">
        <v>23.45</v>
      </c>
      <c r="AE74" s="5">
        <v>25.43</v>
      </c>
      <c r="AF74" s="5">
        <v>-1.98</v>
      </c>
    </row>
    <row r="75" spans="16:41" x14ac:dyDescent="0.25">
      <c r="P75" s="1">
        <v>37</v>
      </c>
      <c r="Q75" s="1" t="s">
        <v>61</v>
      </c>
      <c r="R75" s="1">
        <v>101.9</v>
      </c>
      <c r="S75" s="1">
        <v>103.4</v>
      </c>
      <c r="T75" s="1">
        <v>-1.5</v>
      </c>
      <c r="U75" s="2">
        <v>48.56</v>
      </c>
      <c r="V75" s="2">
        <v>48.65</v>
      </c>
      <c r="W75" s="2">
        <v>-0.09</v>
      </c>
      <c r="X75" s="3">
        <v>30</v>
      </c>
      <c r="Y75" s="3">
        <v>31.5</v>
      </c>
      <c r="Z75" s="3">
        <v>-1.57</v>
      </c>
      <c r="AA75" s="4">
        <v>14.11</v>
      </c>
      <c r="AB75" s="4">
        <v>12.8</v>
      </c>
      <c r="AC75" s="4">
        <v>1.31</v>
      </c>
      <c r="AD75" s="5">
        <v>25.88</v>
      </c>
      <c r="AE75" s="5">
        <v>25.95</v>
      </c>
      <c r="AF75" s="5">
        <v>-7.0000000000000007E-2</v>
      </c>
    </row>
    <row r="76" spans="16:41" x14ac:dyDescent="0.25">
      <c r="P76" s="1">
        <v>36</v>
      </c>
      <c r="Q76" s="1" t="s">
        <v>62</v>
      </c>
      <c r="R76" s="1">
        <v>105.5</v>
      </c>
      <c r="S76" s="1">
        <v>107.6</v>
      </c>
      <c r="T76" s="1">
        <v>-2.1</v>
      </c>
      <c r="U76" s="2">
        <v>50.99</v>
      </c>
      <c r="V76" s="2">
        <v>50.92</v>
      </c>
      <c r="W76" s="2">
        <v>7.0000000000000007E-2</v>
      </c>
      <c r="X76" s="3">
        <v>24.1</v>
      </c>
      <c r="Y76" s="3">
        <v>33.299999999999997</v>
      </c>
      <c r="Z76" s="3">
        <v>-9.27</v>
      </c>
      <c r="AA76" s="4">
        <v>13.32</v>
      </c>
      <c r="AB76" s="4">
        <v>14.54</v>
      </c>
      <c r="AC76" s="4">
        <v>-1.22</v>
      </c>
      <c r="AD76" s="5">
        <v>26.69</v>
      </c>
      <c r="AE76" s="5">
        <v>30.72</v>
      </c>
      <c r="AF76" s="5">
        <v>-4.03</v>
      </c>
    </row>
    <row r="77" spans="16:41" x14ac:dyDescent="0.25">
      <c r="P77" s="1">
        <v>39</v>
      </c>
      <c r="Q77" s="1" t="s">
        <v>63</v>
      </c>
      <c r="R77" s="1">
        <v>104.9</v>
      </c>
      <c r="S77" s="1">
        <v>107.3</v>
      </c>
      <c r="T77" s="1">
        <v>-2.4</v>
      </c>
      <c r="U77" s="2">
        <v>49.8</v>
      </c>
      <c r="V77" s="2">
        <v>50.51</v>
      </c>
      <c r="W77" s="2">
        <v>-0.71</v>
      </c>
      <c r="X77" s="3">
        <v>31.3</v>
      </c>
      <c r="Y77" s="3">
        <v>35.4</v>
      </c>
      <c r="Z77" s="3">
        <v>-4.0999999999999996</v>
      </c>
      <c r="AA77" s="4">
        <v>13.55</v>
      </c>
      <c r="AB77" s="4">
        <v>13.84</v>
      </c>
      <c r="AC77" s="4">
        <v>-0.28999999999999998</v>
      </c>
      <c r="AD77" s="5">
        <v>27.02</v>
      </c>
      <c r="AE77" s="5">
        <v>28.35</v>
      </c>
      <c r="AF77" s="5">
        <v>-1.33</v>
      </c>
    </row>
    <row r="78" spans="16:41" x14ac:dyDescent="0.25">
      <c r="P78" s="1">
        <v>34</v>
      </c>
      <c r="Q78" s="1" t="s">
        <v>64</v>
      </c>
      <c r="R78" s="1">
        <v>100.8</v>
      </c>
      <c r="S78" s="1">
        <v>104.8</v>
      </c>
      <c r="T78" s="1">
        <v>-4</v>
      </c>
      <c r="U78" s="2">
        <v>48.22</v>
      </c>
      <c r="V78" s="2">
        <v>49.98</v>
      </c>
      <c r="W78" s="2">
        <v>-1.76</v>
      </c>
      <c r="X78" s="3">
        <v>31.4</v>
      </c>
      <c r="Y78" s="3">
        <v>29.4</v>
      </c>
      <c r="Z78" s="3">
        <v>2.02</v>
      </c>
      <c r="AA78" s="4">
        <v>14.14</v>
      </c>
      <c r="AB78" s="4">
        <v>12.86</v>
      </c>
      <c r="AC78" s="4">
        <v>1.28</v>
      </c>
      <c r="AD78" s="5">
        <v>25.74</v>
      </c>
      <c r="AE78" s="5">
        <v>24.75</v>
      </c>
      <c r="AF78" s="5">
        <v>0.99</v>
      </c>
    </row>
    <row r="79" spans="16:41" x14ac:dyDescent="0.25">
      <c r="P79" s="1">
        <v>30</v>
      </c>
      <c r="Q79" s="1" t="s">
        <v>65</v>
      </c>
      <c r="R79" s="1">
        <v>104.6</v>
      </c>
      <c r="S79" s="1">
        <v>109</v>
      </c>
      <c r="T79" s="1">
        <v>-4.4000000000000004</v>
      </c>
      <c r="U79" s="2">
        <v>49.53</v>
      </c>
      <c r="V79" s="2">
        <v>52.64</v>
      </c>
      <c r="W79" s="2">
        <v>-3.11</v>
      </c>
      <c r="X79" s="3">
        <v>27.9</v>
      </c>
      <c r="Y79" s="3">
        <v>30.6</v>
      </c>
      <c r="Z79" s="3">
        <v>-2.74</v>
      </c>
      <c r="AA79" s="4">
        <v>12.51</v>
      </c>
      <c r="AB79" s="4">
        <v>13.76</v>
      </c>
      <c r="AC79" s="4">
        <v>-1.25</v>
      </c>
      <c r="AD79" s="5">
        <v>27.37</v>
      </c>
      <c r="AE79" s="5">
        <v>27.92</v>
      </c>
      <c r="AF79" s="5">
        <v>-0.55000000000000004</v>
      </c>
    </row>
    <row r="80" spans="16:41" x14ac:dyDescent="0.25">
      <c r="P80" s="1">
        <v>32</v>
      </c>
      <c r="Q80" s="1" t="s">
        <v>66</v>
      </c>
      <c r="R80" s="1">
        <v>101.8</v>
      </c>
      <c r="S80" s="1">
        <v>106.3</v>
      </c>
      <c r="T80" s="1">
        <v>-4.5</v>
      </c>
      <c r="U80" s="2">
        <v>49.61</v>
      </c>
      <c r="V80" s="2">
        <v>49.91</v>
      </c>
      <c r="W80" s="2">
        <v>-0.3</v>
      </c>
      <c r="X80" s="3">
        <v>33.200000000000003</v>
      </c>
      <c r="Y80" s="3">
        <v>32.4</v>
      </c>
      <c r="Z80" s="3">
        <v>0.77</v>
      </c>
      <c r="AA80" s="4">
        <v>15.09</v>
      </c>
      <c r="AB80" s="4">
        <v>12.83</v>
      </c>
      <c r="AC80" s="4">
        <v>2.2599999999999998</v>
      </c>
      <c r="AD80" s="5">
        <v>28.38</v>
      </c>
      <c r="AE80" s="5">
        <v>26.76</v>
      </c>
      <c r="AF80" s="5">
        <v>1.62</v>
      </c>
    </row>
    <row r="81" spans="16:32" x14ac:dyDescent="0.25">
      <c r="P81" s="1">
        <v>24</v>
      </c>
      <c r="Q81" s="1" t="s">
        <v>67</v>
      </c>
      <c r="R81" s="1">
        <v>100.6</v>
      </c>
      <c r="S81" s="1">
        <v>106.3</v>
      </c>
      <c r="T81" s="1">
        <v>-5.7</v>
      </c>
      <c r="U81" s="2">
        <v>47.97</v>
      </c>
      <c r="V81" s="2">
        <v>51.27</v>
      </c>
      <c r="W81" s="2">
        <v>-3.3</v>
      </c>
      <c r="X81" s="3">
        <v>28.4</v>
      </c>
      <c r="Y81" s="3">
        <v>30.5</v>
      </c>
      <c r="Z81" s="3">
        <v>-2.16</v>
      </c>
      <c r="AA81" s="4">
        <v>14.43</v>
      </c>
      <c r="AB81" s="4">
        <v>13.46</v>
      </c>
      <c r="AC81" s="4">
        <v>0.97</v>
      </c>
      <c r="AD81" s="5">
        <v>29.92</v>
      </c>
      <c r="AE81" s="5">
        <v>25.57</v>
      </c>
      <c r="AF81" s="5">
        <v>4.3499999999999996</v>
      </c>
    </row>
    <row r="82" spans="16:32" x14ac:dyDescent="0.25">
      <c r="P82" s="1">
        <v>22</v>
      </c>
      <c r="Q82" s="1" t="s">
        <v>32</v>
      </c>
      <c r="R82" s="1">
        <v>103.1</v>
      </c>
      <c r="S82" s="1">
        <v>109.8</v>
      </c>
      <c r="T82" s="1">
        <v>-6.7</v>
      </c>
      <c r="U82" s="2">
        <v>49.1</v>
      </c>
      <c r="V82" s="2">
        <v>52.24</v>
      </c>
      <c r="W82" s="2">
        <v>-3.14</v>
      </c>
      <c r="X82" s="3">
        <v>29.3</v>
      </c>
      <c r="Y82" s="3">
        <v>32.6</v>
      </c>
      <c r="Z82" s="3">
        <v>-3.37</v>
      </c>
      <c r="AA82" s="4">
        <v>13.8</v>
      </c>
      <c r="AB82" s="4">
        <v>13.17</v>
      </c>
      <c r="AC82" s="4">
        <v>0.63</v>
      </c>
      <c r="AD82" s="5">
        <v>28.16</v>
      </c>
      <c r="AE82" s="5">
        <v>28.02</v>
      </c>
      <c r="AF82" s="5">
        <v>0.14000000000000001</v>
      </c>
    </row>
    <row r="83" spans="16:32" x14ac:dyDescent="0.25">
      <c r="P83" s="1">
        <v>24</v>
      </c>
      <c r="Q83" s="1" t="s">
        <v>68</v>
      </c>
      <c r="R83" s="1">
        <v>100.2</v>
      </c>
      <c r="S83" s="1">
        <v>107</v>
      </c>
      <c r="T83" s="1">
        <v>-6.8</v>
      </c>
      <c r="U83" s="2">
        <v>47.42</v>
      </c>
      <c r="V83" s="2">
        <v>50.33</v>
      </c>
      <c r="W83" s="2">
        <v>-2.91</v>
      </c>
      <c r="X83" s="3">
        <v>28.3</v>
      </c>
      <c r="Y83" s="3">
        <v>32</v>
      </c>
      <c r="Z83" s="3">
        <v>-3.7</v>
      </c>
      <c r="AA83" s="4">
        <v>13.37</v>
      </c>
      <c r="AB83" s="4">
        <v>11.82</v>
      </c>
      <c r="AC83" s="4">
        <v>1.55</v>
      </c>
      <c r="AD83" s="5">
        <v>26.09</v>
      </c>
      <c r="AE83" s="5">
        <v>25.81</v>
      </c>
      <c r="AF83" s="5">
        <v>0.28000000000000003</v>
      </c>
    </row>
    <row r="84" spans="16:32" x14ac:dyDescent="0.25">
      <c r="P84" s="1">
        <v>17</v>
      </c>
      <c r="Q84" s="1" t="s">
        <v>69</v>
      </c>
      <c r="R84" s="1">
        <v>101.1</v>
      </c>
      <c r="S84" s="1">
        <v>108.3</v>
      </c>
      <c r="T84" s="1">
        <v>-7.2</v>
      </c>
      <c r="U84" s="2">
        <v>48.25</v>
      </c>
      <c r="V84" s="2">
        <v>51.43</v>
      </c>
      <c r="W84" s="2">
        <v>-3.18</v>
      </c>
      <c r="X84" s="3">
        <v>28.2</v>
      </c>
      <c r="Y84" s="3">
        <v>32.299999999999997</v>
      </c>
      <c r="Z84" s="3">
        <v>-4.08</v>
      </c>
      <c r="AA84" s="4">
        <v>15.06</v>
      </c>
      <c r="AB84" s="4">
        <v>13.05</v>
      </c>
      <c r="AC84" s="4">
        <v>2.0099999999999998</v>
      </c>
      <c r="AD84" s="5">
        <v>29.63</v>
      </c>
      <c r="AE84" s="5">
        <v>26.32</v>
      </c>
      <c r="AF84" s="5">
        <v>3.31</v>
      </c>
    </row>
    <row r="85" spans="16:32" x14ac:dyDescent="0.25">
      <c r="P85" s="1">
        <v>23</v>
      </c>
      <c r="Q85" s="1" t="s">
        <v>70</v>
      </c>
      <c r="R85" s="1">
        <v>99.6</v>
      </c>
      <c r="S85" s="1">
        <v>107.2</v>
      </c>
      <c r="T85" s="1">
        <v>-7.6</v>
      </c>
      <c r="U85" s="2">
        <v>47.1</v>
      </c>
      <c r="V85" s="2">
        <v>51.24</v>
      </c>
      <c r="W85" s="2">
        <v>-4.1399999999999997</v>
      </c>
      <c r="X85" s="3">
        <v>29</v>
      </c>
      <c r="Y85" s="3">
        <v>32.700000000000003</v>
      </c>
      <c r="Z85" s="3">
        <v>-3.64</v>
      </c>
      <c r="AA85" s="4">
        <v>13.94</v>
      </c>
      <c r="AB85" s="4">
        <v>14.36</v>
      </c>
      <c r="AC85" s="4">
        <v>-0.42</v>
      </c>
      <c r="AD85" s="5">
        <v>27.98</v>
      </c>
      <c r="AE85" s="5">
        <v>29.51</v>
      </c>
      <c r="AF85" s="5">
        <v>-1.53</v>
      </c>
    </row>
    <row r="86" spans="16:32" x14ac:dyDescent="0.25">
      <c r="P86" s="1">
        <v>19</v>
      </c>
      <c r="Q86" s="1" t="s">
        <v>71</v>
      </c>
      <c r="R86" s="1">
        <v>99.5</v>
      </c>
      <c r="S86" s="1">
        <v>109</v>
      </c>
      <c r="T86" s="1">
        <v>-9.5</v>
      </c>
      <c r="U86" s="2">
        <v>47.25</v>
      </c>
      <c r="V86" s="2">
        <v>52.38</v>
      </c>
      <c r="W86" s="2">
        <v>-5.13</v>
      </c>
      <c r="X86" s="3">
        <v>31.2</v>
      </c>
      <c r="Y86" s="3">
        <v>27.8</v>
      </c>
      <c r="Z86" s="3">
        <v>3.38</v>
      </c>
      <c r="AA86" s="4">
        <v>13.36</v>
      </c>
      <c r="AB86" s="4">
        <v>12.71</v>
      </c>
      <c r="AC86" s="4">
        <v>0.65</v>
      </c>
      <c r="AD86" s="5">
        <v>24.24</v>
      </c>
      <c r="AE86" s="5">
        <v>26.74</v>
      </c>
      <c r="AF86" s="5">
        <v>-2.5</v>
      </c>
    </row>
    <row r="87" spans="16:32" x14ac:dyDescent="0.25">
      <c r="Q87" s="1" t="s">
        <v>42</v>
      </c>
      <c r="R87" s="1" t="s">
        <v>34</v>
      </c>
      <c r="S87" s="1" t="s">
        <v>35</v>
      </c>
      <c r="T87" s="1" t="s">
        <v>36</v>
      </c>
      <c r="U87" s="1" t="s">
        <v>37</v>
      </c>
      <c r="V87" s="1" t="s">
        <v>38</v>
      </c>
      <c r="W87" s="1" t="s">
        <v>36</v>
      </c>
      <c r="X87" s="3" t="s">
        <v>37</v>
      </c>
      <c r="Y87" s="3" t="s">
        <v>38</v>
      </c>
      <c r="Z87" s="3" t="s">
        <v>36</v>
      </c>
      <c r="AA87" s="4" t="s">
        <v>37</v>
      </c>
      <c r="AB87" s="4" t="s">
        <v>38</v>
      </c>
      <c r="AC87" s="4" t="s">
        <v>36</v>
      </c>
      <c r="AD87" s="5" t="s">
        <v>37</v>
      </c>
      <c r="AE87" s="5" t="s">
        <v>38</v>
      </c>
      <c r="AF87" s="5" t="s">
        <v>36</v>
      </c>
    </row>
  </sheetData>
  <printOptions headings="1" gridLines="1"/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1" sqref="E21"/>
    </sheetView>
  </sheetViews>
  <sheetFormatPr defaultRowHeight="15" x14ac:dyDescent="0.25"/>
  <cols>
    <col min="1" max="16384" width="9.140625" style="1"/>
  </cols>
  <sheetData>
    <row r="1" spans="1:9" x14ac:dyDescent="0.25">
      <c r="A1" s="1" t="s">
        <v>97</v>
      </c>
    </row>
    <row r="2" spans="1:9" ht="15.75" thickBot="1" x14ac:dyDescent="0.3">
      <c r="E2" s="1" t="s">
        <v>141</v>
      </c>
    </row>
    <row r="3" spans="1:9" x14ac:dyDescent="0.25">
      <c r="A3" s="14" t="s">
        <v>98</v>
      </c>
      <c r="B3" s="14"/>
      <c r="E3" s="1" t="s">
        <v>142</v>
      </c>
    </row>
    <row r="4" spans="1:9" x14ac:dyDescent="0.25">
      <c r="A4" s="15" t="s">
        <v>99</v>
      </c>
      <c r="B4" s="15">
        <v>0.96504249814587495</v>
      </c>
      <c r="E4" s="1" t="s">
        <v>143</v>
      </c>
    </row>
    <row r="5" spans="1:9" x14ac:dyDescent="0.25">
      <c r="A5" s="15" t="s">
        <v>100</v>
      </c>
      <c r="B5" s="15">
        <v>0.93130702322763115</v>
      </c>
      <c r="E5" s="1" t="s">
        <v>144</v>
      </c>
    </row>
    <row r="6" spans="1:9" x14ac:dyDescent="0.25">
      <c r="A6" s="15" t="s">
        <v>101</v>
      </c>
      <c r="B6" s="15">
        <v>0.92031614694405206</v>
      </c>
      <c r="E6" s="1" t="s">
        <v>145</v>
      </c>
    </row>
    <row r="7" spans="1:9" x14ac:dyDescent="0.25">
      <c r="A7" s="15" t="s">
        <v>102</v>
      </c>
      <c r="B7" s="15">
        <v>3.719142078878432</v>
      </c>
    </row>
    <row r="8" spans="1:9" ht="15.75" thickBot="1" x14ac:dyDescent="0.3">
      <c r="A8" s="16" t="s">
        <v>103</v>
      </c>
      <c r="B8" s="16">
        <v>30</v>
      </c>
    </row>
    <row r="10" spans="1:9" ht="15.75" thickBot="1" x14ac:dyDescent="0.3">
      <c r="A10" s="1" t="s">
        <v>104</v>
      </c>
    </row>
    <row r="11" spans="1:9" x14ac:dyDescent="0.25">
      <c r="A11" s="17"/>
      <c r="B11" s="17" t="s">
        <v>109</v>
      </c>
      <c r="C11" s="17" t="s">
        <v>110</v>
      </c>
      <c r="D11" s="17" t="s">
        <v>111</v>
      </c>
      <c r="E11" s="17" t="s">
        <v>112</v>
      </c>
      <c r="F11" s="17" t="s">
        <v>113</v>
      </c>
    </row>
    <row r="12" spans="1:9" x14ac:dyDescent="0.25">
      <c r="A12" s="15" t="s">
        <v>105</v>
      </c>
      <c r="B12" s="15">
        <v>4</v>
      </c>
      <c r="C12" s="15">
        <v>4688.1995549278954</v>
      </c>
      <c r="D12" s="15">
        <v>1172.0498887319739</v>
      </c>
      <c r="E12" s="15">
        <v>84.734556117154781</v>
      </c>
      <c r="F12" s="15">
        <v>3.6576087276597483E-14</v>
      </c>
      <c r="I12" s="1" t="s">
        <v>146</v>
      </c>
    </row>
    <row r="13" spans="1:9" x14ac:dyDescent="0.25">
      <c r="A13" s="15" t="s">
        <v>106</v>
      </c>
      <c r="B13" s="15">
        <v>25</v>
      </c>
      <c r="C13" s="15">
        <v>345.80044507210459</v>
      </c>
      <c r="D13" s="15">
        <v>13.832017802884184</v>
      </c>
      <c r="E13" s="15"/>
      <c r="F13" s="15"/>
    </row>
    <row r="14" spans="1:9" ht="15.75" thickBot="1" x14ac:dyDescent="0.3">
      <c r="A14" s="16" t="s">
        <v>107</v>
      </c>
      <c r="B14" s="16">
        <v>29</v>
      </c>
      <c r="C14" s="16">
        <v>5034</v>
      </c>
      <c r="D14" s="16"/>
      <c r="E14" s="16"/>
      <c r="F14" s="16"/>
    </row>
    <row r="15" spans="1:9" ht="15.75" thickBot="1" x14ac:dyDescent="0.3"/>
    <row r="16" spans="1:9" x14ac:dyDescent="0.25">
      <c r="A16" s="17"/>
      <c r="B16" s="17" t="s">
        <v>114</v>
      </c>
      <c r="C16" s="17" t="s">
        <v>102</v>
      </c>
      <c r="D16" s="17" t="s">
        <v>115</v>
      </c>
      <c r="E16" s="17" t="s">
        <v>116</v>
      </c>
      <c r="F16" s="17" t="s">
        <v>117</v>
      </c>
      <c r="G16" s="17" t="s">
        <v>118</v>
      </c>
      <c r="H16" s="17" t="s">
        <v>119</v>
      </c>
      <c r="I16" s="17" t="s">
        <v>120</v>
      </c>
    </row>
    <row r="17" spans="1:9" x14ac:dyDescent="0.25">
      <c r="A17" s="15" t="s">
        <v>108</v>
      </c>
      <c r="B17" s="15">
        <v>40.886808132295158</v>
      </c>
      <c r="C17" s="15">
        <v>0.67922838084026538</v>
      </c>
      <c r="D17" s="15">
        <v>60.195965430235077</v>
      </c>
      <c r="E17" s="15">
        <v>1.4052395975472271E-28</v>
      </c>
      <c r="F17" s="15">
        <v>39.487911095830434</v>
      </c>
      <c r="G17" s="15">
        <v>42.285705168759883</v>
      </c>
      <c r="H17" s="15">
        <v>39.487911095830434</v>
      </c>
      <c r="I17" s="15">
        <v>42.285705168759883</v>
      </c>
    </row>
    <row r="18" spans="1:9" x14ac:dyDescent="0.25">
      <c r="A18" s="15" t="s">
        <v>93</v>
      </c>
      <c r="B18" s="15">
        <v>3.6830430030083607</v>
      </c>
      <c r="C18" s="15">
        <v>0.29174892948179226</v>
      </c>
      <c r="D18" s="15">
        <v>12.624015483279488</v>
      </c>
      <c r="E18" s="15">
        <v>2.4045121951755614E-12</v>
      </c>
      <c r="F18" s="15">
        <v>3.0821748350161062</v>
      </c>
      <c r="G18" s="15">
        <v>4.2839111710006152</v>
      </c>
      <c r="H18" s="15">
        <v>3.0821748350161062</v>
      </c>
      <c r="I18" s="15">
        <v>4.2839111710006152</v>
      </c>
    </row>
    <row r="19" spans="1:9" x14ac:dyDescent="0.25">
      <c r="A19" s="15" t="s">
        <v>94</v>
      </c>
      <c r="B19" s="15">
        <v>0.81414262825888295</v>
      </c>
      <c r="C19" s="15">
        <v>0.22766680640770198</v>
      </c>
      <c r="D19" s="15">
        <v>3.5760269189217233</v>
      </c>
      <c r="E19" s="15">
        <v>1.458350115182621E-3</v>
      </c>
      <c r="F19" s="15">
        <v>0.34525406327999919</v>
      </c>
      <c r="G19" s="15">
        <v>1.2830311932377667</v>
      </c>
      <c r="H19" s="15">
        <v>0.34525406327999919</v>
      </c>
      <c r="I19" s="15">
        <v>1.2830311932377667</v>
      </c>
    </row>
    <row r="20" spans="1:9" x14ac:dyDescent="0.25">
      <c r="A20" s="15" t="s">
        <v>95</v>
      </c>
      <c r="B20" s="15">
        <v>-3.6984425160012235</v>
      </c>
      <c r="C20" s="15">
        <v>0.55999153070753738</v>
      </c>
      <c r="D20" s="15">
        <v>-6.6044615198524879</v>
      </c>
      <c r="E20" s="15">
        <v>6.410748688027437E-7</v>
      </c>
      <c r="F20" s="15">
        <v>-4.8517666627087284</v>
      </c>
      <c r="G20" s="15">
        <v>-2.5451183692937183</v>
      </c>
      <c r="H20" s="15">
        <v>-4.8517666627087284</v>
      </c>
      <c r="I20" s="15">
        <v>-2.5451183692937183</v>
      </c>
    </row>
    <row r="21" spans="1:9" ht="15.75" thickBot="1" x14ac:dyDescent="0.3">
      <c r="A21" s="16" t="s">
        <v>96</v>
      </c>
      <c r="B21" s="16">
        <v>0.53699850719042019</v>
      </c>
      <c r="C21" s="16">
        <v>0.29606795700040922</v>
      </c>
      <c r="D21" s="16">
        <v>1.8137677330265023</v>
      </c>
      <c r="E21" s="16">
        <v>8.1735479651223575E-2</v>
      </c>
      <c r="F21" s="16">
        <v>-7.2764864486828174E-2</v>
      </c>
      <c r="G21" s="16">
        <v>1.1467618788676686</v>
      </c>
      <c r="H21" s="16">
        <v>-7.2764864486828174E-2</v>
      </c>
      <c r="I21" s="16">
        <v>1.1467618788676686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2:W95"/>
  <sheetViews>
    <sheetView topLeftCell="A56" workbookViewId="0">
      <selection activeCell="H69" sqref="H69"/>
    </sheetView>
  </sheetViews>
  <sheetFormatPr defaultColWidth="9.140625" defaultRowHeight="15" x14ac:dyDescent="0.25"/>
  <cols>
    <col min="1" max="5" width="9.140625" style="1"/>
    <col min="6" max="6" width="27.85546875" style="1" bestFit="1" customWidth="1"/>
    <col min="7" max="8" width="3" style="1" customWidth="1"/>
    <col min="9" max="9" width="6" style="1" customWidth="1"/>
    <col min="10" max="10" width="3.42578125" style="1" customWidth="1"/>
    <col min="11" max="12" width="6" style="1" customWidth="1"/>
    <col min="13" max="13" width="5.7109375" style="1" customWidth="1"/>
    <col min="14" max="16" width="9.140625" style="1"/>
    <col min="17" max="17" width="8.42578125" style="1" customWidth="1"/>
    <col min="18" max="18" width="7.42578125" style="1" customWidth="1"/>
    <col min="19" max="19" width="7.28515625" style="1" customWidth="1"/>
    <col min="20" max="21" width="5.7109375" style="1" customWidth="1"/>
    <col min="22" max="16384" width="9.140625" style="1"/>
  </cols>
  <sheetData>
    <row r="12" spans="6:21" x14ac:dyDescent="0.25">
      <c r="F12" s="1" t="s">
        <v>0</v>
      </c>
      <c r="G12" s="1">
        <v>56</v>
      </c>
      <c r="H12" s="1">
        <v>26</v>
      </c>
      <c r="I12" s="1">
        <v>0.68300000000000005</v>
      </c>
      <c r="J12" s="1" t="s">
        <v>1</v>
      </c>
      <c r="K12" s="1">
        <v>96.5</v>
      </c>
      <c r="L12" s="1">
        <v>91.1</v>
      </c>
      <c r="M12" s="1">
        <v>4.83</v>
      </c>
    </row>
    <row r="13" spans="6:21" x14ac:dyDescent="0.25">
      <c r="F13" s="1" t="s">
        <v>2</v>
      </c>
      <c r="G13" s="1">
        <v>42</v>
      </c>
      <c r="H13" s="1">
        <v>40</v>
      </c>
      <c r="I13" s="1">
        <v>0.51200000000000001</v>
      </c>
      <c r="J13" s="1">
        <v>14</v>
      </c>
      <c r="K13" s="1">
        <v>106.5</v>
      </c>
      <c r="L13" s="1">
        <v>105.7</v>
      </c>
      <c r="M13" s="1">
        <v>0.48</v>
      </c>
    </row>
    <row r="14" spans="6:21" x14ac:dyDescent="0.25">
      <c r="F14" s="1" t="s">
        <v>3</v>
      </c>
      <c r="G14" s="1">
        <v>41</v>
      </c>
      <c r="H14" s="1">
        <v>41</v>
      </c>
      <c r="I14" s="1">
        <v>0.5</v>
      </c>
      <c r="J14" s="1">
        <v>15</v>
      </c>
      <c r="K14" s="1">
        <v>99</v>
      </c>
      <c r="L14" s="1">
        <v>97.5</v>
      </c>
      <c r="M14" s="1">
        <v>1.01</v>
      </c>
      <c r="R14" s="1" t="s">
        <v>36</v>
      </c>
      <c r="S14" s="1" t="s">
        <v>36</v>
      </c>
      <c r="T14" s="1" t="s">
        <v>36</v>
      </c>
      <c r="U14" s="1" t="s">
        <v>36</v>
      </c>
    </row>
    <row r="15" spans="6:21" x14ac:dyDescent="0.25">
      <c r="F15" s="1" t="s">
        <v>4</v>
      </c>
      <c r="G15" s="1">
        <v>24</v>
      </c>
      <c r="H15" s="1">
        <v>58</v>
      </c>
      <c r="I15" s="1">
        <v>0.29299999999999998</v>
      </c>
      <c r="J15" s="1">
        <v>32</v>
      </c>
      <c r="K15" s="1">
        <v>94.2</v>
      </c>
      <c r="L15" s="1">
        <v>100.4</v>
      </c>
      <c r="M15" s="1">
        <v>-6.28</v>
      </c>
    </row>
    <row r="16" spans="6:21" x14ac:dyDescent="0.25">
      <c r="F16" s="1" t="s">
        <v>5</v>
      </c>
      <c r="G16" s="1">
        <v>22</v>
      </c>
      <c r="H16" s="1">
        <v>60</v>
      </c>
      <c r="I16" s="1">
        <v>0.26800000000000002</v>
      </c>
      <c r="J16" s="1">
        <v>34</v>
      </c>
      <c r="K16" s="1">
        <v>99.1</v>
      </c>
      <c r="L16" s="1">
        <v>105.4</v>
      </c>
      <c r="M16" s="1">
        <v>-6.28</v>
      </c>
    </row>
    <row r="17" spans="6:21" x14ac:dyDescent="0.25">
      <c r="F17" s="1" t="s">
        <v>6</v>
      </c>
      <c r="G17" s="1">
        <v>62</v>
      </c>
      <c r="H17" s="1">
        <v>20</v>
      </c>
      <c r="I17" s="1">
        <v>0.75600000000000001</v>
      </c>
      <c r="J17" s="1" t="s">
        <v>1</v>
      </c>
      <c r="K17" s="1">
        <v>98.6</v>
      </c>
      <c r="L17" s="1">
        <v>91.3</v>
      </c>
      <c r="M17" s="1">
        <v>6.53</v>
      </c>
    </row>
    <row r="18" spans="6:21" x14ac:dyDescent="0.25">
      <c r="F18" s="1" t="s">
        <v>7</v>
      </c>
      <c r="G18" s="1">
        <v>37</v>
      </c>
      <c r="H18" s="1">
        <v>45</v>
      </c>
      <c r="I18" s="1">
        <v>0.45100000000000001</v>
      </c>
      <c r="J18" s="1">
        <v>25</v>
      </c>
      <c r="K18" s="1">
        <v>99.8</v>
      </c>
      <c r="L18" s="1">
        <v>100.9</v>
      </c>
      <c r="M18" s="1">
        <v>-1.38</v>
      </c>
      <c r="R18" s="1" t="s">
        <v>36</v>
      </c>
      <c r="S18" s="1" t="s">
        <v>36</v>
      </c>
      <c r="T18" s="1" t="s">
        <v>36</v>
      </c>
      <c r="U18" s="1" t="s">
        <v>36</v>
      </c>
    </row>
    <row r="19" spans="6:21" x14ac:dyDescent="0.25">
      <c r="F19" s="1" t="s">
        <v>8</v>
      </c>
      <c r="G19" s="1">
        <v>35</v>
      </c>
      <c r="H19" s="1">
        <v>47</v>
      </c>
      <c r="I19" s="1">
        <v>0.42699999999999999</v>
      </c>
      <c r="J19" s="1">
        <v>27</v>
      </c>
      <c r="K19" s="1">
        <v>91.9</v>
      </c>
      <c r="L19" s="1">
        <v>92.7</v>
      </c>
      <c r="M19" s="1">
        <v>-1.02</v>
      </c>
      <c r="R19" s="1">
        <v>0</v>
      </c>
      <c r="S19" s="1">
        <v>0</v>
      </c>
      <c r="T19" s="1">
        <v>0</v>
      </c>
      <c r="U19" s="1">
        <v>0</v>
      </c>
    </row>
    <row r="20" spans="6:21" x14ac:dyDescent="0.25">
      <c r="F20" s="1" t="s">
        <v>9</v>
      </c>
      <c r="G20" s="1">
        <v>30</v>
      </c>
      <c r="H20" s="1">
        <v>52</v>
      </c>
      <c r="I20" s="1">
        <v>0.36599999999999999</v>
      </c>
      <c r="J20" s="1">
        <v>32</v>
      </c>
      <c r="K20" s="1">
        <v>97</v>
      </c>
      <c r="L20" s="1">
        <v>100.6</v>
      </c>
      <c r="M20" s="1">
        <v>-3.78</v>
      </c>
    </row>
    <row r="21" spans="6:21" x14ac:dyDescent="0.25">
      <c r="F21" s="1" t="s">
        <v>10</v>
      </c>
      <c r="G21" s="1">
        <v>19</v>
      </c>
      <c r="H21" s="1">
        <v>63</v>
      </c>
      <c r="I21" s="1">
        <v>0.23200000000000001</v>
      </c>
      <c r="J21" s="1">
        <v>43</v>
      </c>
      <c r="K21" s="1">
        <v>95.5</v>
      </c>
      <c r="L21" s="1">
        <v>104.5</v>
      </c>
      <c r="M21" s="1">
        <v>-8.8800000000000008</v>
      </c>
    </row>
    <row r="22" spans="6:21" x14ac:dyDescent="0.25">
      <c r="F22" s="1" t="s">
        <v>11</v>
      </c>
      <c r="G22" s="1">
        <v>58</v>
      </c>
      <c r="H22" s="1">
        <v>24</v>
      </c>
      <c r="I22" s="1">
        <v>0.70699999999999996</v>
      </c>
      <c r="J22" s="1" t="s">
        <v>1</v>
      </c>
      <c r="K22" s="1">
        <v>102.1</v>
      </c>
      <c r="L22" s="1">
        <v>94.6</v>
      </c>
      <c r="M22" s="1">
        <v>6.76</v>
      </c>
    </row>
    <row r="23" spans="6:21" x14ac:dyDescent="0.25">
      <c r="F23" s="1" t="s">
        <v>12</v>
      </c>
      <c r="G23" s="1">
        <v>52</v>
      </c>
      <c r="H23" s="1">
        <v>30</v>
      </c>
      <c r="I23" s="1">
        <v>0.63400000000000001</v>
      </c>
      <c r="J23" s="1">
        <v>6</v>
      </c>
      <c r="K23" s="1">
        <v>99.2</v>
      </c>
      <c r="L23" s="1">
        <v>93.7</v>
      </c>
      <c r="M23" s="1">
        <v>4.92</v>
      </c>
    </row>
    <row r="24" spans="6:21" x14ac:dyDescent="0.25">
      <c r="F24" s="1" t="s">
        <v>13</v>
      </c>
      <c r="G24" s="1">
        <v>44</v>
      </c>
      <c r="H24" s="1">
        <v>38</v>
      </c>
      <c r="I24" s="1">
        <v>0.53700000000000003</v>
      </c>
      <c r="J24" s="1">
        <v>14</v>
      </c>
      <c r="K24" s="1">
        <v>95</v>
      </c>
      <c r="L24" s="1">
        <v>95.8</v>
      </c>
      <c r="M24" s="1">
        <v>-1.1000000000000001</v>
      </c>
    </row>
    <row r="25" spans="6:21" x14ac:dyDescent="0.25">
      <c r="F25" s="1" t="s">
        <v>14</v>
      </c>
      <c r="G25" s="1">
        <v>34</v>
      </c>
      <c r="H25" s="1">
        <v>48</v>
      </c>
      <c r="I25" s="1">
        <v>0.41499999999999998</v>
      </c>
      <c r="J25" s="1">
        <v>24</v>
      </c>
      <c r="K25" s="1">
        <v>93.3</v>
      </c>
      <c r="L25" s="1">
        <v>97.3</v>
      </c>
      <c r="M25" s="1">
        <v>-4.08</v>
      </c>
    </row>
    <row r="26" spans="6:21" x14ac:dyDescent="0.25">
      <c r="F26" s="1" t="s">
        <v>15</v>
      </c>
      <c r="G26" s="1">
        <v>23</v>
      </c>
      <c r="H26" s="1">
        <v>59</v>
      </c>
      <c r="I26" s="1">
        <v>0.28000000000000003</v>
      </c>
      <c r="J26" s="1">
        <v>35</v>
      </c>
      <c r="K26" s="1">
        <v>97.3</v>
      </c>
      <c r="L26" s="1">
        <v>104.7</v>
      </c>
      <c r="M26" s="1">
        <v>-7.3</v>
      </c>
    </row>
    <row r="27" spans="6:21" x14ac:dyDescent="0.25">
      <c r="F27" s="1" t="s">
        <v>16</v>
      </c>
      <c r="G27" s="1">
        <v>55</v>
      </c>
      <c r="H27" s="1">
        <v>27</v>
      </c>
      <c r="I27" s="1">
        <v>0.67100000000000004</v>
      </c>
      <c r="J27" s="1" t="s">
        <v>1</v>
      </c>
      <c r="K27" s="1">
        <v>104.8</v>
      </c>
      <c r="L27" s="1">
        <v>101</v>
      </c>
      <c r="M27" s="1">
        <v>3.81</v>
      </c>
    </row>
    <row r="28" spans="6:21" x14ac:dyDescent="0.25">
      <c r="F28" s="1" t="s">
        <v>17</v>
      </c>
      <c r="G28" s="1">
        <v>50</v>
      </c>
      <c r="H28" s="1">
        <v>32</v>
      </c>
      <c r="I28" s="1">
        <v>0.61</v>
      </c>
      <c r="J28" s="1">
        <v>5</v>
      </c>
      <c r="K28" s="1">
        <v>107.5</v>
      </c>
      <c r="L28" s="1">
        <v>102.7</v>
      </c>
      <c r="M28" s="1">
        <v>4.8099999999999996</v>
      </c>
    </row>
    <row r="29" spans="6:21" x14ac:dyDescent="0.25">
      <c r="F29" s="1" t="s">
        <v>18</v>
      </c>
      <c r="G29" s="1">
        <v>48</v>
      </c>
      <c r="H29" s="1">
        <v>34</v>
      </c>
      <c r="I29" s="1">
        <v>0.58499999999999996</v>
      </c>
      <c r="J29" s="1">
        <v>7</v>
      </c>
      <c r="K29" s="1">
        <v>96.3</v>
      </c>
      <c r="L29" s="1">
        <v>94.8</v>
      </c>
      <c r="M29" s="1">
        <v>1.85</v>
      </c>
    </row>
    <row r="30" spans="6:21" x14ac:dyDescent="0.25">
      <c r="F30" s="1" t="s">
        <v>19</v>
      </c>
      <c r="G30" s="1">
        <v>39</v>
      </c>
      <c r="H30" s="1">
        <v>43</v>
      </c>
      <c r="I30" s="1">
        <v>0.47599999999999998</v>
      </c>
      <c r="J30" s="1">
        <v>16</v>
      </c>
      <c r="K30" s="1">
        <v>99.4</v>
      </c>
      <c r="L30" s="1">
        <v>101.3</v>
      </c>
      <c r="M30" s="1">
        <v>-1.44</v>
      </c>
    </row>
    <row r="31" spans="6:21" x14ac:dyDescent="0.25">
      <c r="F31" s="1" t="s">
        <v>20</v>
      </c>
      <c r="G31" s="1">
        <v>17</v>
      </c>
      <c r="H31" s="1">
        <v>65</v>
      </c>
      <c r="I31" s="1">
        <v>0.20699999999999999</v>
      </c>
      <c r="J31" s="1">
        <v>38</v>
      </c>
      <c r="K31" s="1">
        <v>101.1</v>
      </c>
      <c r="L31" s="1">
        <v>107.7</v>
      </c>
      <c r="M31" s="1">
        <v>-5.97</v>
      </c>
    </row>
    <row r="32" spans="6:21" x14ac:dyDescent="0.25">
      <c r="F32" s="1" t="s">
        <v>21</v>
      </c>
      <c r="G32" s="1">
        <v>57</v>
      </c>
      <c r="H32" s="1">
        <v>25</v>
      </c>
      <c r="I32" s="1">
        <v>0.69499999999999995</v>
      </c>
      <c r="J32" s="1" t="s">
        <v>1</v>
      </c>
      <c r="K32" s="1">
        <v>101.5</v>
      </c>
      <c r="L32" s="1">
        <v>95.4</v>
      </c>
      <c r="M32" s="1">
        <v>6.01</v>
      </c>
    </row>
    <row r="33" spans="6:13" x14ac:dyDescent="0.25">
      <c r="F33" s="1" t="s">
        <v>22</v>
      </c>
      <c r="G33" s="1">
        <v>40</v>
      </c>
      <c r="H33" s="1">
        <v>42</v>
      </c>
      <c r="I33" s="1">
        <v>0.48799999999999999</v>
      </c>
      <c r="J33" s="1">
        <v>17</v>
      </c>
      <c r="K33" s="1">
        <v>105</v>
      </c>
      <c r="L33" s="1">
        <v>105.9</v>
      </c>
      <c r="M33" s="1">
        <v>-0.46</v>
      </c>
    </row>
    <row r="34" spans="6:13" x14ac:dyDescent="0.25">
      <c r="F34" s="1" t="s">
        <v>23</v>
      </c>
      <c r="G34" s="1">
        <v>36</v>
      </c>
      <c r="H34" s="1">
        <v>46</v>
      </c>
      <c r="I34" s="1">
        <v>0.439</v>
      </c>
      <c r="J34" s="1">
        <v>21</v>
      </c>
      <c r="K34" s="1">
        <v>103.4</v>
      </c>
      <c r="L34" s="1">
        <v>105.7</v>
      </c>
      <c r="M34" s="1">
        <v>-2</v>
      </c>
    </row>
    <row r="35" spans="6:13" x14ac:dyDescent="0.25">
      <c r="F35" s="1" t="s">
        <v>24</v>
      </c>
      <c r="G35" s="1">
        <v>32</v>
      </c>
      <c r="H35" s="1">
        <v>50</v>
      </c>
      <c r="I35" s="1">
        <v>0.39</v>
      </c>
      <c r="J35" s="1">
        <v>25</v>
      </c>
      <c r="K35" s="1">
        <v>98.6</v>
      </c>
      <c r="L35" s="1">
        <v>101.8</v>
      </c>
      <c r="M35" s="1">
        <v>-2.71</v>
      </c>
    </row>
    <row r="36" spans="6:13" x14ac:dyDescent="0.25">
      <c r="F36" s="1" t="s">
        <v>25</v>
      </c>
      <c r="G36" s="1">
        <v>24</v>
      </c>
      <c r="H36" s="1">
        <v>58</v>
      </c>
      <c r="I36" s="1">
        <v>0.29299999999999998</v>
      </c>
      <c r="J36" s="1">
        <v>33</v>
      </c>
      <c r="K36" s="1">
        <v>99.4</v>
      </c>
      <c r="L36" s="1">
        <v>104.7</v>
      </c>
      <c r="M36" s="1">
        <v>-4.8</v>
      </c>
    </row>
    <row r="37" spans="6:13" x14ac:dyDescent="0.25">
      <c r="F37" s="1" t="s">
        <v>26</v>
      </c>
      <c r="G37" s="1">
        <v>61</v>
      </c>
      <c r="H37" s="1">
        <v>21</v>
      </c>
      <c r="I37" s="1">
        <v>0.74399999999999999</v>
      </c>
      <c r="J37" s="1" t="s">
        <v>1</v>
      </c>
      <c r="K37" s="1">
        <v>103.7</v>
      </c>
      <c r="L37" s="1">
        <v>98</v>
      </c>
      <c r="M37" s="1">
        <v>5.86</v>
      </c>
    </row>
    <row r="38" spans="6:13" x14ac:dyDescent="0.25">
      <c r="F38" s="1" t="s">
        <v>27</v>
      </c>
      <c r="G38" s="1">
        <v>57</v>
      </c>
      <c r="H38" s="1">
        <v>25</v>
      </c>
      <c r="I38" s="1">
        <v>0.69499999999999995</v>
      </c>
      <c r="J38" s="1">
        <v>4</v>
      </c>
      <c r="K38" s="1">
        <v>100.2</v>
      </c>
      <c r="L38" s="1">
        <v>96</v>
      </c>
      <c r="M38" s="1">
        <v>4.41</v>
      </c>
    </row>
    <row r="39" spans="6:13" x14ac:dyDescent="0.25">
      <c r="F39" s="1" t="s">
        <v>28</v>
      </c>
      <c r="G39" s="1">
        <v>46</v>
      </c>
      <c r="H39" s="1">
        <v>36</v>
      </c>
      <c r="I39" s="1">
        <v>0.56100000000000005</v>
      </c>
      <c r="J39" s="1">
        <v>15</v>
      </c>
      <c r="K39" s="1">
        <v>94.9</v>
      </c>
      <c r="L39" s="1">
        <v>94</v>
      </c>
      <c r="M39" s="1">
        <v>1.28</v>
      </c>
    </row>
    <row r="40" spans="6:13" x14ac:dyDescent="0.25">
      <c r="F40" s="1" t="s">
        <v>29</v>
      </c>
      <c r="G40" s="1">
        <v>46</v>
      </c>
      <c r="H40" s="1">
        <v>36</v>
      </c>
      <c r="I40" s="1">
        <v>0.56100000000000005</v>
      </c>
      <c r="J40" s="1">
        <v>15</v>
      </c>
      <c r="K40" s="1">
        <v>99.9</v>
      </c>
      <c r="L40" s="1">
        <v>97.6</v>
      </c>
      <c r="M40" s="1">
        <v>2.5499999999999998</v>
      </c>
    </row>
    <row r="41" spans="6:13" x14ac:dyDescent="0.25">
      <c r="F41" s="1" t="s">
        <v>30</v>
      </c>
      <c r="G41" s="1">
        <v>43</v>
      </c>
      <c r="H41" s="1">
        <v>39</v>
      </c>
      <c r="I41" s="1">
        <v>0.52400000000000002</v>
      </c>
      <c r="J41" s="1">
        <v>18</v>
      </c>
      <c r="K41" s="1">
        <v>105.9</v>
      </c>
      <c r="L41" s="1">
        <v>103.7</v>
      </c>
      <c r="M41" s="1">
        <v>2.37</v>
      </c>
    </row>
    <row r="54" spans="16:23" x14ac:dyDescent="0.25">
      <c r="U54" s="8"/>
    </row>
    <row r="55" spans="16:23" x14ac:dyDescent="0.25">
      <c r="R55" s="2"/>
      <c r="S55" s="3"/>
      <c r="T55" s="4"/>
      <c r="U55" s="5"/>
    </row>
    <row r="56" spans="16:23" x14ac:dyDescent="0.25">
      <c r="P56" s="1" t="s">
        <v>77</v>
      </c>
      <c r="Q56" s="1" t="s">
        <v>42</v>
      </c>
      <c r="R56" s="2" t="s">
        <v>93</v>
      </c>
      <c r="S56" s="3" t="s">
        <v>94</v>
      </c>
      <c r="T56" s="4" t="s">
        <v>95</v>
      </c>
      <c r="U56" s="5" t="s">
        <v>96</v>
      </c>
    </row>
    <row r="57" spans="16:23" x14ac:dyDescent="0.25">
      <c r="P57" s="1">
        <v>58</v>
      </c>
      <c r="Q57" s="1" t="s">
        <v>43</v>
      </c>
      <c r="R57" s="2">
        <v>4.93</v>
      </c>
      <c r="S57" s="3">
        <v>6.38</v>
      </c>
      <c r="T57" s="4">
        <v>0.9</v>
      </c>
      <c r="U57" s="5">
        <v>0.69</v>
      </c>
    </row>
    <row r="58" spans="16:23" x14ac:dyDescent="0.25">
      <c r="P58" s="1">
        <v>62</v>
      </c>
      <c r="Q58" s="1" t="s">
        <v>44</v>
      </c>
      <c r="R58" s="2">
        <v>3.79</v>
      </c>
      <c r="S58" s="3">
        <v>1.39</v>
      </c>
      <c r="T58" s="4">
        <v>-0.16</v>
      </c>
      <c r="U58" s="5">
        <v>5.62</v>
      </c>
      <c r="W58" s="1" t="s">
        <v>136</v>
      </c>
    </row>
    <row r="59" spans="16:23" x14ac:dyDescent="0.25">
      <c r="P59" s="1">
        <v>57</v>
      </c>
      <c r="Q59" s="1" t="s">
        <v>45</v>
      </c>
      <c r="R59" s="2">
        <v>2.4500000000000002</v>
      </c>
      <c r="S59" s="3">
        <v>5.65</v>
      </c>
      <c r="T59" s="4">
        <v>-0.47</v>
      </c>
      <c r="U59" s="5">
        <v>1.5</v>
      </c>
      <c r="W59" s="1" t="s">
        <v>137</v>
      </c>
    </row>
    <row r="60" spans="16:23" x14ac:dyDescent="0.25">
      <c r="P60" s="1">
        <v>52</v>
      </c>
      <c r="Q60" s="1" t="s">
        <v>46</v>
      </c>
      <c r="R60" s="2">
        <v>4.57</v>
      </c>
      <c r="S60" s="3">
        <v>3.24</v>
      </c>
      <c r="T60" s="4">
        <v>1.04</v>
      </c>
      <c r="U60" s="5">
        <v>2.96</v>
      </c>
      <c r="W60" s="1" t="s">
        <v>138</v>
      </c>
    </row>
    <row r="61" spans="16:23" x14ac:dyDescent="0.25">
      <c r="P61" s="1">
        <v>61</v>
      </c>
      <c r="Q61" s="1" t="s">
        <v>47</v>
      </c>
      <c r="R61" s="2">
        <v>3.59</v>
      </c>
      <c r="S61" s="3">
        <v>5.18</v>
      </c>
      <c r="T61" s="4">
        <v>0.22</v>
      </c>
      <c r="U61" s="5">
        <v>-0.39</v>
      </c>
      <c r="W61" s="1" t="s">
        <v>139</v>
      </c>
    </row>
    <row r="62" spans="16:23" x14ac:dyDescent="0.25">
      <c r="P62" s="1">
        <v>56</v>
      </c>
      <c r="Q62" s="1" t="s">
        <v>48</v>
      </c>
      <c r="R62" s="2">
        <v>4.97</v>
      </c>
      <c r="S62" s="3">
        <v>-0.53</v>
      </c>
      <c r="T62" s="4">
        <v>-0.35</v>
      </c>
      <c r="U62" s="5">
        <v>-4.2</v>
      </c>
      <c r="W62" s="1" t="s">
        <v>140</v>
      </c>
    </row>
    <row r="63" spans="16:23" x14ac:dyDescent="0.25">
      <c r="P63" s="1">
        <v>57</v>
      </c>
      <c r="Q63" s="1" t="s">
        <v>49</v>
      </c>
      <c r="R63" s="2">
        <v>3.65</v>
      </c>
      <c r="S63" s="3">
        <v>1.1299999999999999</v>
      </c>
      <c r="T63" s="4">
        <v>0.61</v>
      </c>
      <c r="U63" s="5">
        <v>-1.08</v>
      </c>
    </row>
    <row r="64" spans="16:23" x14ac:dyDescent="0.25">
      <c r="P64" s="1">
        <v>50</v>
      </c>
      <c r="Q64" s="1" t="s">
        <v>50</v>
      </c>
      <c r="R64" s="2">
        <v>2.52</v>
      </c>
      <c r="S64" s="3">
        <v>7.12</v>
      </c>
      <c r="T64" s="4">
        <v>0.43</v>
      </c>
      <c r="U64" s="5">
        <v>-0.72</v>
      </c>
    </row>
    <row r="65" spans="4:21" x14ac:dyDescent="0.25">
      <c r="P65" s="1">
        <v>55</v>
      </c>
      <c r="Q65" s="1" t="s">
        <v>51</v>
      </c>
      <c r="R65" s="2">
        <v>0.78</v>
      </c>
      <c r="S65" s="3">
        <v>5.65</v>
      </c>
      <c r="T65" s="4">
        <v>0.15</v>
      </c>
      <c r="U65" s="5">
        <v>1.02</v>
      </c>
    </row>
    <row r="66" spans="4:21" x14ac:dyDescent="0.25">
      <c r="P66" s="1">
        <v>46</v>
      </c>
      <c r="Q66" s="1" t="s">
        <v>52</v>
      </c>
      <c r="R66" s="2">
        <v>-0.93</v>
      </c>
      <c r="S66" s="3">
        <v>-0.89</v>
      </c>
      <c r="T66" s="4">
        <v>-2.7</v>
      </c>
      <c r="U66" s="5">
        <v>1.43</v>
      </c>
    </row>
    <row r="67" spans="4:21" x14ac:dyDescent="0.25">
      <c r="P67" s="1">
        <v>43</v>
      </c>
      <c r="Q67" s="1" t="s">
        <v>53</v>
      </c>
      <c r="R67" s="2">
        <v>0.28999999999999998</v>
      </c>
      <c r="S67" s="3">
        <v>1.87</v>
      </c>
      <c r="T67" s="4">
        <v>-0.22</v>
      </c>
      <c r="U67" s="5">
        <v>0.13</v>
      </c>
    </row>
    <row r="68" spans="4:21" x14ac:dyDescent="0.25">
      <c r="P68" s="1">
        <v>41</v>
      </c>
      <c r="Q68" s="1" t="s">
        <v>54</v>
      </c>
      <c r="R68" s="2">
        <v>0.73</v>
      </c>
      <c r="S68" s="3">
        <v>-2.62</v>
      </c>
      <c r="T68" s="4">
        <v>-1.18</v>
      </c>
      <c r="U68" s="5">
        <v>-0.89</v>
      </c>
    </row>
    <row r="69" spans="4:21" x14ac:dyDescent="0.25">
      <c r="P69" s="1">
        <v>42</v>
      </c>
      <c r="Q69" s="1" t="s">
        <v>55</v>
      </c>
      <c r="R69" s="2">
        <v>0.21</v>
      </c>
      <c r="S69" s="3">
        <v>-1.1200000000000001</v>
      </c>
      <c r="T69" s="4">
        <v>-1.17</v>
      </c>
      <c r="U69" s="5">
        <v>-3.82</v>
      </c>
    </row>
    <row r="70" spans="4:21" x14ac:dyDescent="0.25">
      <c r="P70" s="1">
        <v>48</v>
      </c>
      <c r="Q70" s="1" t="s">
        <v>56</v>
      </c>
      <c r="R70" s="2">
        <v>-2.3199999999999998</v>
      </c>
      <c r="S70" s="3">
        <v>-2.25</v>
      </c>
      <c r="T70" s="4">
        <v>-2.82</v>
      </c>
      <c r="U70" s="5">
        <v>1.44</v>
      </c>
    </row>
    <row r="71" spans="4:21" x14ac:dyDescent="0.25">
      <c r="P71" s="1">
        <v>46</v>
      </c>
      <c r="Q71" s="1" t="s">
        <v>57</v>
      </c>
      <c r="R71" s="2">
        <v>-0.77</v>
      </c>
      <c r="S71" s="3">
        <v>0.94</v>
      </c>
      <c r="T71" s="4">
        <v>-1.52</v>
      </c>
      <c r="U71" s="5">
        <v>1.35</v>
      </c>
    </row>
    <row r="72" spans="4:21" x14ac:dyDescent="0.25">
      <c r="D72" t="s">
        <v>97</v>
      </c>
      <c r="E72"/>
      <c r="F72"/>
      <c r="G72"/>
      <c r="H72"/>
      <c r="I72"/>
      <c r="J72"/>
      <c r="K72"/>
      <c r="L72"/>
      <c r="P72" s="1">
        <v>40</v>
      </c>
      <c r="Q72" s="1" t="s">
        <v>58</v>
      </c>
      <c r="R72" s="2">
        <v>0.84</v>
      </c>
      <c r="S72" s="3">
        <v>0.35</v>
      </c>
      <c r="T72" s="4">
        <v>7.0000000000000007E-2</v>
      </c>
      <c r="U72" s="5">
        <v>-4.7699999999999996</v>
      </c>
    </row>
    <row r="73" spans="4:21" ht="15.75" thickBot="1" x14ac:dyDescent="0.3">
      <c r="D73"/>
      <c r="E73"/>
      <c r="F73"/>
      <c r="G73"/>
      <c r="H73"/>
      <c r="I73"/>
      <c r="J73"/>
      <c r="K73"/>
      <c r="L73"/>
      <c r="P73" s="1">
        <v>35</v>
      </c>
      <c r="Q73" s="1" t="s">
        <v>59</v>
      </c>
      <c r="R73" s="2">
        <v>-1.44</v>
      </c>
      <c r="S73" s="3">
        <v>-1.94</v>
      </c>
      <c r="T73" s="4">
        <v>-1.73</v>
      </c>
      <c r="U73" s="5">
        <v>-0.52</v>
      </c>
    </row>
    <row r="74" spans="4:21" x14ac:dyDescent="0.25">
      <c r="D74" s="12" t="s">
        <v>98</v>
      </c>
      <c r="E74" s="12"/>
      <c r="F74"/>
      <c r="G74"/>
      <c r="H74"/>
      <c r="I74"/>
      <c r="J74"/>
      <c r="K74"/>
      <c r="L74"/>
      <c r="P74" s="1">
        <v>44</v>
      </c>
      <c r="Q74" s="1" t="s">
        <v>60</v>
      </c>
      <c r="R74" s="2">
        <v>0.57999999999999996</v>
      </c>
      <c r="S74" s="3">
        <v>-0.38</v>
      </c>
      <c r="T74" s="4">
        <v>1.17</v>
      </c>
      <c r="U74" s="5">
        <v>-1.98</v>
      </c>
    </row>
    <row r="75" spans="4:21" x14ac:dyDescent="0.25">
      <c r="D75" s="9" t="s">
        <v>99</v>
      </c>
      <c r="E75" s="9">
        <v>0.96504249814587495</v>
      </c>
      <c r="F75"/>
      <c r="G75"/>
      <c r="H75"/>
      <c r="I75"/>
      <c r="J75"/>
      <c r="K75"/>
      <c r="L75"/>
      <c r="P75" s="1">
        <v>37</v>
      </c>
      <c r="Q75" s="1" t="s">
        <v>61</v>
      </c>
      <c r="R75" s="2">
        <v>-0.09</v>
      </c>
      <c r="S75" s="3">
        <v>-1.57</v>
      </c>
      <c r="T75" s="4">
        <v>1.31</v>
      </c>
      <c r="U75" s="5">
        <v>-7.0000000000000007E-2</v>
      </c>
    </row>
    <row r="76" spans="4:21" x14ac:dyDescent="0.25">
      <c r="D76" s="9" t="s">
        <v>100</v>
      </c>
      <c r="E76" s="9">
        <v>0.93130702322763115</v>
      </c>
      <c r="F76"/>
      <c r="G76"/>
      <c r="H76"/>
      <c r="I76"/>
      <c r="J76"/>
      <c r="K76"/>
      <c r="L76"/>
      <c r="P76" s="1">
        <v>36</v>
      </c>
      <c r="Q76" s="1" t="s">
        <v>62</v>
      </c>
      <c r="R76" s="2">
        <v>7.0000000000000007E-2</v>
      </c>
      <c r="S76" s="3">
        <v>-9.27</v>
      </c>
      <c r="T76" s="4">
        <v>-1.22</v>
      </c>
      <c r="U76" s="5">
        <v>-4.03</v>
      </c>
    </row>
    <row r="77" spans="4:21" x14ac:dyDescent="0.25">
      <c r="D77" s="9" t="s">
        <v>101</v>
      </c>
      <c r="E77" s="9">
        <v>0.92031614694405206</v>
      </c>
      <c r="F77"/>
      <c r="G77"/>
      <c r="H77"/>
      <c r="I77"/>
      <c r="J77"/>
      <c r="K77"/>
      <c r="L77"/>
      <c r="P77" s="1">
        <v>39</v>
      </c>
      <c r="Q77" s="1" t="s">
        <v>63</v>
      </c>
      <c r="R77" s="2">
        <v>-0.71</v>
      </c>
      <c r="S77" s="3">
        <v>-4.0999999999999996</v>
      </c>
      <c r="T77" s="4">
        <v>-0.28999999999999998</v>
      </c>
      <c r="U77" s="5">
        <v>-1.33</v>
      </c>
    </row>
    <row r="78" spans="4:21" x14ac:dyDescent="0.25">
      <c r="D78" s="9" t="s">
        <v>102</v>
      </c>
      <c r="E78" s="9">
        <v>3.719142078878432</v>
      </c>
      <c r="F78"/>
      <c r="G78"/>
      <c r="H78"/>
      <c r="I78"/>
      <c r="J78"/>
      <c r="K78"/>
      <c r="L78"/>
      <c r="P78" s="1">
        <v>34</v>
      </c>
      <c r="Q78" s="1" t="s">
        <v>64</v>
      </c>
      <c r="R78" s="2">
        <v>-1.76</v>
      </c>
      <c r="S78" s="3">
        <v>2.02</v>
      </c>
      <c r="T78" s="4">
        <v>1.28</v>
      </c>
      <c r="U78" s="5">
        <v>0.99</v>
      </c>
    </row>
    <row r="79" spans="4:21" ht="15.75" thickBot="1" x14ac:dyDescent="0.3">
      <c r="D79" s="10" t="s">
        <v>103</v>
      </c>
      <c r="E79" s="10">
        <v>30</v>
      </c>
      <c r="F79"/>
      <c r="G79"/>
      <c r="H79"/>
      <c r="I79"/>
      <c r="J79"/>
      <c r="K79"/>
      <c r="L79"/>
      <c r="P79" s="1">
        <v>30</v>
      </c>
      <c r="Q79" s="1" t="s">
        <v>65</v>
      </c>
      <c r="R79" s="2">
        <v>-3.11</v>
      </c>
      <c r="S79" s="3">
        <v>-2.74</v>
      </c>
      <c r="T79" s="4">
        <v>-1.25</v>
      </c>
      <c r="U79" s="5">
        <v>-0.55000000000000004</v>
      </c>
    </row>
    <row r="80" spans="4:21" x14ac:dyDescent="0.25">
      <c r="D80"/>
      <c r="E80"/>
      <c r="F80"/>
      <c r="G80"/>
      <c r="H80"/>
      <c r="I80"/>
      <c r="J80"/>
      <c r="K80"/>
      <c r="L80"/>
      <c r="P80" s="1">
        <v>32</v>
      </c>
      <c r="Q80" s="1" t="s">
        <v>66</v>
      </c>
      <c r="R80" s="2">
        <v>-0.3</v>
      </c>
      <c r="S80" s="3">
        <v>0.77</v>
      </c>
      <c r="T80" s="4">
        <v>2.2599999999999998</v>
      </c>
      <c r="U80" s="5">
        <v>1.62</v>
      </c>
    </row>
    <row r="81" spans="4:21" ht="15.75" thickBot="1" x14ac:dyDescent="0.3">
      <c r="D81" t="s">
        <v>104</v>
      </c>
      <c r="E81"/>
      <c r="F81"/>
      <c r="G81"/>
      <c r="H81"/>
      <c r="I81"/>
      <c r="J81"/>
      <c r="K81"/>
      <c r="L81"/>
      <c r="P81" s="1">
        <v>24</v>
      </c>
      <c r="Q81" s="1" t="s">
        <v>67</v>
      </c>
      <c r="R81" s="2">
        <v>-3.3</v>
      </c>
      <c r="S81" s="3">
        <v>-2.16</v>
      </c>
      <c r="T81" s="4">
        <v>0.97</v>
      </c>
      <c r="U81" s="5">
        <v>4.3499999999999996</v>
      </c>
    </row>
    <row r="82" spans="4:21" x14ac:dyDescent="0.25">
      <c r="D82" s="11"/>
      <c r="E82" s="11" t="s">
        <v>109</v>
      </c>
      <c r="F82" s="11" t="s">
        <v>110</v>
      </c>
      <c r="G82" s="11" t="s">
        <v>111</v>
      </c>
      <c r="H82" s="11" t="s">
        <v>112</v>
      </c>
      <c r="I82" s="11" t="s">
        <v>113</v>
      </c>
      <c r="J82"/>
      <c r="K82"/>
      <c r="L82"/>
      <c r="P82" s="1">
        <v>22</v>
      </c>
      <c r="Q82" s="1" t="s">
        <v>32</v>
      </c>
      <c r="R82" s="2">
        <v>-3.14</v>
      </c>
      <c r="S82" s="3">
        <v>-3.37</v>
      </c>
      <c r="T82" s="4">
        <v>0.63</v>
      </c>
      <c r="U82" s="5">
        <v>0.14000000000000001</v>
      </c>
    </row>
    <row r="83" spans="4:21" x14ac:dyDescent="0.25">
      <c r="D83" s="9" t="s">
        <v>105</v>
      </c>
      <c r="E83" s="9">
        <v>4</v>
      </c>
      <c r="F83" s="9">
        <v>4688.1995549278954</v>
      </c>
      <c r="G83" s="9">
        <v>1172.0498887319739</v>
      </c>
      <c r="H83" s="9">
        <v>84.734556117154781</v>
      </c>
      <c r="I83" s="9">
        <v>3.6576087276597483E-14</v>
      </c>
      <c r="J83"/>
      <c r="K83"/>
      <c r="L83"/>
      <c r="P83" s="1">
        <v>24</v>
      </c>
      <c r="Q83" s="1" t="s">
        <v>68</v>
      </c>
      <c r="R83" s="2">
        <v>-2.91</v>
      </c>
      <c r="S83" s="3">
        <v>-3.7</v>
      </c>
      <c r="T83" s="4">
        <v>1.55</v>
      </c>
      <c r="U83" s="5">
        <v>0.28000000000000003</v>
      </c>
    </row>
    <row r="84" spans="4:21" x14ac:dyDescent="0.25">
      <c r="D84" s="9" t="s">
        <v>106</v>
      </c>
      <c r="E84" s="9">
        <v>25</v>
      </c>
      <c r="F84" s="9">
        <v>345.80044507210459</v>
      </c>
      <c r="G84" s="9">
        <v>13.832017802884184</v>
      </c>
      <c r="H84" s="9"/>
      <c r="I84" s="9"/>
      <c r="J84"/>
      <c r="K84"/>
      <c r="L84"/>
      <c r="P84" s="1">
        <v>17</v>
      </c>
      <c r="Q84" s="1" t="s">
        <v>69</v>
      </c>
      <c r="R84" s="2">
        <v>-3.18</v>
      </c>
      <c r="S84" s="3">
        <v>-4.08</v>
      </c>
      <c r="T84" s="4">
        <v>2.0099999999999998</v>
      </c>
      <c r="U84" s="5">
        <v>3.31</v>
      </c>
    </row>
    <row r="85" spans="4:21" ht="15.75" thickBot="1" x14ac:dyDescent="0.3">
      <c r="D85" s="10" t="s">
        <v>107</v>
      </c>
      <c r="E85" s="10">
        <v>29</v>
      </c>
      <c r="F85" s="10">
        <v>5034</v>
      </c>
      <c r="G85" s="10"/>
      <c r="H85" s="10"/>
      <c r="I85" s="10"/>
      <c r="J85"/>
      <c r="K85"/>
      <c r="L85"/>
      <c r="P85" s="1">
        <v>23</v>
      </c>
      <c r="Q85" s="1" t="s">
        <v>70</v>
      </c>
      <c r="R85" s="2">
        <v>-4.1399999999999997</v>
      </c>
      <c r="S85" s="3">
        <v>-3.64</v>
      </c>
      <c r="T85" s="4">
        <v>-0.42</v>
      </c>
      <c r="U85" s="5">
        <v>-1.53</v>
      </c>
    </row>
    <row r="86" spans="4:21" ht="15.75" thickBot="1" x14ac:dyDescent="0.3">
      <c r="D86"/>
      <c r="E86"/>
      <c r="F86"/>
      <c r="G86"/>
      <c r="H86"/>
      <c r="I86"/>
      <c r="J86"/>
      <c r="K86"/>
      <c r="L86"/>
      <c r="P86" s="1">
        <v>19</v>
      </c>
      <c r="Q86" s="1" t="s">
        <v>71</v>
      </c>
      <c r="R86" s="2">
        <v>-5.13</v>
      </c>
      <c r="S86" s="3">
        <v>3.38</v>
      </c>
      <c r="T86" s="4">
        <v>0.65</v>
      </c>
      <c r="U86" s="5">
        <v>-2.5</v>
      </c>
    </row>
    <row r="87" spans="4:21" x14ac:dyDescent="0.25">
      <c r="D87" s="11"/>
      <c r="E87" s="11" t="s">
        <v>114</v>
      </c>
      <c r="F87" s="11" t="s">
        <v>102</v>
      </c>
      <c r="G87" s="11" t="s">
        <v>115</v>
      </c>
      <c r="H87" s="11" t="s">
        <v>116</v>
      </c>
      <c r="I87" s="11" t="s">
        <v>117</v>
      </c>
      <c r="J87" s="11" t="s">
        <v>118</v>
      </c>
      <c r="K87" s="11" t="s">
        <v>119</v>
      </c>
      <c r="L87" s="11" t="s">
        <v>120</v>
      </c>
      <c r="Q87" s="1" t="s">
        <v>42</v>
      </c>
      <c r="R87" s="1" t="s">
        <v>36</v>
      </c>
      <c r="S87" s="3" t="s">
        <v>36</v>
      </c>
      <c r="T87" s="4" t="s">
        <v>36</v>
      </c>
      <c r="U87" s="5" t="s">
        <v>36</v>
      </c>
    </row>
    <row r="88" spans="4:21" x14ac:dyDescent="0.25">
      <c r="D88" s="9" t="s">
        <v>108</v>
      </c>
      <c r="E88" s="9">
        <v>40.886808132295158</v>
      </c>
      <c r="F88" s="9">
        <v>0.67922838084026538</v>
      </c>
      <c r="G88" s="9">
        <v>60.195965430235077</v>
      </c>
      <c r="H88" s="9">
        <v>1.4052395975472271E-28</v>
      </c>
      <c r="I88" s="9">
        <v>39.487911095830434</v>
      </c>
      <c r="J88" s="9">
        <v>42.285705168759883</v>
      </c>
      <c r="K88" s="9">
        <v>39.487911095830434</v>
      </c>
      <c r="L88" s="9">
        <v>42.285705168759883</v>
      </c>
    </row>
    <row r="89" spans="4:21" x14ac:dyDescent="0.25">
      <c r="D89" s="9" t="s">
        <v>93</v>
      </c>
      <c r="E89" s="9">
        <v>3.6830430030083607</v>
      </c>
      <c r="F89" s="9">
        <v>0.29174892948179226</v>
      </c>
      <c r="G89" s="9">
        <v>12.624015483279488</v>
      </c>
      <c r="H89" s="9">
        <v>2.4045121951755614E-12</v>
      </c>
      <c r="I89" s="9">
        <v>3.0821748350161062</v>
      </c>
      <c r="J89" s="9">
        <v>4.2839111710006152</v>
      </c>
      <c r="K89" s="9">
        <v>3.0821748350161062</v>
      </c>
      <c r="L89" s="9">
        <v>4.2839111710006152</v>
      </c>
    </row>
    <row r="90" spans="4:21" x14ac:dyDescent="0.25">
      <c r="D90" s="9" t="s">
        <v>94</v>
      </c>
      <c r="E90" s="9">
        <v>0.81414262825888295</v>
      </c>
      <c r="F90" s="9">
        <v>0.22766680640770198</v>
      </c>
      <c r="G90" s="9">
        <v>3.5760269189217233</v>
      </c>
      <c r="H90" s="9">
        <v>1.458350115182621E-3</v>
      </c>
      <c r="I90" s="9">
        <v>0.34525406327999919</v>
      </c>
      <c r="J90" s="9">
        <v>1.2830311932377667</v>
      </c>
      <c r="K90" s="9">
        <v>0.34525406327999919</v>
      </c>
      <c r="L90" s="9">
        <v>1.2830311932377667</v>
      </c>
    </row>
    <row r="91" spans="4:21" x14ac:dyDescent="0.25">
      <c r="D91" s="9" t="s">
        <v>95</v>
      </c>
      <c r="E91" s="9">
        <v>-3.6984425160012235</v>
      </c>
      <c r="F91" s="9">
        <v>0.55999153070753738</v>
      </c>
      <c r="G91" s="9">
        <v>-6.6044615198524879</v>
      </c>
      <c r="H91" s="9">
        <v>6.410748688027437E-7</v>
      </c>
      <c r="I91" s="9">
        <v>-4.8517666627087284</v>
      </c>
      <c r="J91" s="9">
        <v>-2.5451183692937183</v>
      </c>
      <c r="K91" s="9">
        <v>-4.8517666627087284</v>
      </c>
      <c r="L91" s="9">
        <v>-2.5451183692937183</v>
      </c>
    </row>
    <row r="92" spans="4:21" ht="15.75" thickBot="1" x14ac:dyDescent="0.3">
      <c r="D92" s="10" t="s">
        <v>96</v>
      </c>
      <c r="E92" s="10">
        <v>0.53699850719042019</v>
      </c>
      <c r="F92" s="10">
        <v>0.29606795700040922</v>
      </c>
      <c r="G92" s="10">
        <v>1.8137677330265023</v>
      </c>
      <c r="H92" s="10">
        <v>8.1735479651223575E-2</v>
      </c>
      <c r="I92" s="10">
        <v>-7.2764864486828174E-2</v>
      </c>
      <c r="J92" s="10">
        <v>1.1467618788676686</v>
      </c>
      <c r="K92" s="10">
        <v>-7.2764864486828174E-2</v>
      </c>
      <c r="L92" s="10">
        <v>1.1467618788676686</v>
      </c>
    </row>
    <row r="93" spans="4:21" x14ac:dyDescent="0.25">
      <c r="D93"/>
      <c r="E93"/>
      <c r="F93"/>
      <c r="G93"/>
      <c r="H93"/>
      <c r="I93"/>
      <c r="J93"/>
      <c r="K93"/>
      <c r="L93"/>
    </row>
    <row r="94" spans="4:21" x14ac:dyDescent="0.25">
      <c r="D94"/>
      <c r="E94"/>
      <c r="F94"/>
      <c r="G94"/>
      <c r="H94"/>
      <c r="I94"/>
      <c r="J94"/>
      <c r="K94"/>
      <c r="L94"/>
    </row>
    <row r="95" spans="4:21" x14ac:dyDescent="0.25">
      <c r="D95"/>
      <c r="E95"/>
      <c r="F95"/>
      <c r="G95"/>
      <c r="H95"/>
      <c r="I95"/>
      <c r="J95"/>
      <c r="K95"/>
      <c r="L95"/>
    </row>
  </sheetData>
  <printOptions headings="1" gridLines="1"/>
  <pageMargins left="0.7" right="0.7" top="0.75" bottom="0.75" header="0.3" footer="0.3"/>
  <pageSetup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6:Z81"/>
  <sheetViews>
    <sheetView topLeftCell="A47" workbookViewId="0">
      <selection activeCell="B67" sqref="B67"/>
    </sheetView>
  </sheetViews>
  <sheetFormatPr defaultColWidth="9.140625" defaultRowHeight="15" x14ac:dyDescent="0.25"/>
  <cols>
    <col min="1" max="5" width="9.140625" style="1"/>
    <col min="6" max="6" width="8.42578125" style="1" customWidth="1"/>
    <col min="7" max="7" width="6.85546875" style="1" customWidth="1"/>
    <col min="8" max="8" width="8.140625" style="1" customWidth="1"/>
    <col min="9" max="10" width="10.140625" style="1" bestFit="1" customWidth="1"/>
    <col min="11" max="11" width="7" style="1" customWidth="1"/>
    <col min="12" max="12" width="6.42578125" style="1" customWidth="1"/>
    <col min="13" max="13" width="6.85546875" style="1" customWidth="1"/>
    <col min="14" max="14" width="5" style="1" customWidth="1"/>
    <col min="15" max="15" width="5.7109375" style="1" customWidth="1"/>
    <col min="16" max="16" width="5" style="1" customWidth="1"/>
    <col min="17" max="17" width="8.85546875" style="1" customWidth="1"/>
    <col min="18" max="19" width="5" style="1" customWidth="1"/>
    <col min="20" max="20" width="6.42578125" style="1" customWidth="1"/>
    <col min="21" max="21" width="6" style="1" customWidth="1"/>
    <col min="22" max="22" width="5" style="1" customWidth="1"/>
    <col min="23" max="23" width="5.140625" style="1" customWidth="1"/>
    <col min="24" max="24" width="6.28515625" style="1" customWidth="1"/>
    <col min="25" max="25" width="6" style="1" customWidth="1"/>
    <col min="26" max="26" width="5" style="1" customWidth="1"/>
    <col min="27" max="16384" width="9.140625" style="1"/>
  </cols>
  <sheetData>
    <row r="6" spans="6:26" x14ac:dyDescent="0.25">
      <c r="G6" s="1" t="s">
        <v>78</v>
      </c>
      <c r="H6" s="1" t="s">
        <v>79</v>
      </c>
      <c r="I6" s="1" t="s">
        <v>80</v>
      </c>
      <c r="J6" s="1" t="s">
        <v>81</v>
      </c>
      <c r="K6" s="1" t="s">
        <v>82</v>
      </c>
    </row>
    <row r="8" spans="6:26" x14ac:dyDescent="0.25">
      <c r="F8" s="1" t="s">
        <v>33</v>
      </c>
      <c r="G8" s="1" t="s">
        <v>83</v>
      </c>
      <c r="H8" s="1" t="s">
        <v>84</v>
      </c>
      <c r="I8" s="1" t="s">
        <v>85</v>
      </c>
      <c r="J8" s="1" t="s">
        <v>86</v>
      </c>
      <c r="K8" s="1" t="s">
        <v>83</v>
      </c>
      <c r="L8" s="1" t="s">
        <v>84</v>
      </c>
      <c r="M8" s="1" t="s">
        <v>85</v>
      </c>
      <c r="N8" s="1" t="s">
        <v>86</v>
      </c>
      <c r="O8" s="1" t="s">
        <v>83</v>
      </c>
      <c r="P8" s="1" t="s">
        <v>84</v>
      </c>
      <c r="Q8" s="1" t="s">
        <v>85</v>
      </c>
      <c r="R8" s="1" t="s">
        <v>86</v>
      </c>
      <c r="S8" s="1" t="s">
        <v>83</v>
      </c>
      <c r="T8" s="1" t="s">
        <v>84</v>
      </c>
      <c r="U8" s="1" t="s">
        <v>85</v>
      </c>
      <c r="V8" s="1" t="s">
        <v>86</v>
      </c>
      <c r="W8" s="1" t="s">
        <v>83</v>
      </c>
      <c r="X8" s="1" t="s">
        <v>84</v>
      </c>
      <c r="Y8" s="1" t="s">
        <v>31</v>
      </c>
      <c r="Z8" s="1" t="s">
        <v>86</v>
      </c>
    </row>
    <row r="10" spans="6:26" x14ac:dyDescent="0.25"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</row>
    <row r="12" spans="6:26" x14ac:dyDescent="0.25">
      <c r="F12" s="1" t="s">
        <v>39</v>
      </c>
      <c r="G12" s="1" t="s">
        <v>83</v>
      </c>
      <c r="H12" s="1" t="s">
        <v>84</v>
      </c>
      <c r="I12" s="1" t="s">
        <v>85</v>
      </c>
      <c r="J12" s="1" t="s">
        <v>86</v>
      </c>
      <c r="K12" s="1" t="s">
        <v>83</v>
      </c>
      <c r="L12" s="1" t="s">
        <v>84</v>
      </c>
      <c r="M12" s="1" t="s">
        <v>85</v>
      </c>
      <c r="N12" s="1" t="s">
        <v>86</v>
      </c>
      <c r="O12" s="1" t="s">
        <v>83</v>
      </c>
      <c r="P12" s="1" t="s">
        <v>84</v>
      </c>
      <c r="Q12" s="1" t="s">
        <v>85</v>
      </c>
      <c r="R12" s="1" t="s">
        <v>86</v>
      </c>
      <c r="S12" s="1" t="s">
        <v>83</v>
      </c>
      <c r="T12" s="1" t="s">
        <v>84</v>
      </c>
      <c r="U12" s="1" t="s">
        <v>85</v>
      </c>
      <c r="V12" s="1" t="s">
        <v>86</v>
      </c>
      <c r="W12" s="1" t="s">
        <v>83</v>
      </c>
      <c r="X12" s="1" t="s">
        <v>84</v>
      </c>
      <c r="Y12" s="1" t="s">
        <v>31</v>
      </c>
      <c r="Z12" s="1" t="s">
        <v>86</v>
      </c>
    </row>
    <row r="13" spans="6:26" x14ac:dyDescent="0.25">
      <c r="F13" s="1" t="s">
        <v>40</v>
      </c>
      <c r="G13" s="1">
        <v>15.3</v>
      </c>
      <c r="H13" s="1">
        <v>24.3</v>
      </c>
      <c r="I13" s="1">
        <v>62.9</v>
      </c>
      <c r="J13" s="1">
        <v>52.4</v>
      </c>
      <c r="K13" s="1">
        <v>4.2</v>
      </c>
      <c r="L13" s="1">
        <v>11.3</v>
      </c>
      <c r="M13" s="1">
        <v>37.200000000000003</v>
      </c>
      <c r="N13" s="1">
        <v>39.4</v>
      </c>
      <c r="O13" s="1">
        <v>2.8</v>
      </c>
      <c r="P13" s="1">
        <v>7.5</v>
      </c>
      <c r="Q13" s="1">
        <v>38</v>
      </c>
      <c r="R13" s="1">
        <v>42.3</v>
      </c>
      <c r="S13" s="1">
        <v>7.7</v>
      </c>
      <c r="T13" s="1">
        <v>20.6</v>
      </c>
      <c r="U13" s="1">
        <v>37.6</v>
      </c>
      <c r="V13" s="1">
        <v>59.6</v>
      </c>
      <c r="W13" s="1">
        <v>6.2</v>
      </c>
      <c r="X13" s="1">
        <v>17.899999999999999</v>
      </c>
      <c r="Y13" s="1">
        <v>51.8</v>
      </c>
      <c r="Z13" s="1">
        <v>86</v>
      </c>
    </row>
    <row r="15" spans="6:26" x14ac:dyDescent="0.25">
      <c r="G15" s="1" t="s">
        <v>78</v>
      </c>
      <c r="H15" s="1" t="s">
        <v>79</v>
      </c>
      <c r="I15" s="1" t="s">
        <v>80</v>
      </c>
      <c r="J15" s="1" t="s">
        <v>81</v>
      </c>
      <c r="K15" s="1" t="s">
        <v>82</v>
      </c>
    </row>
    <row r="17" spans="6:6" x14ac:dyDescent="0.25">
      <c r="F17" s="1" t="s">
        <v>41</v>
      </c>
    </row>
    <row r="18" spans="6:6" x14ac:dyDescent="0.25">
      <c r="F18" s="1">
        <v>1</v>
      </c>
    </row>
    <row r="19" spans="6:6" x14ac:dyDescent="0.25">
      <c r="F19" s="1">
        <v>2</v>
      </c>
    </row>
    <row r="20" spans="6:6" x14ac:dyDescent="0.25">
      <c r="F20" s="1">
        <v>3</v>
      </c>
    </row>
    <row r="21" spans="6:6" x14ac:dyDescent="0.25">
      <c r="F21" s="1">
        <v>4</v>
      </c>
    </row>
    <row r="22" spans="6:6" x14ac:dyDescent="0.25">
      <c r="F22" s="1">
        <v>5</v>
      </c>
    </row>
    <row r="23" spans="6:6" x14ac:dyDescent="0.25">
      <c r="F23" s="1">
        <v>6</v>
      </c>
    </row>
    <row r="24" spans="6:6" x14ac:dyDescent="0.25">
      <c r="F24" s="1">
        <v>7</v>
      </c>
    </row>
    <row r="25" spans="6:6" x14ac:dyDescent="0.25">
      <c r="F25" s="1">
        <v>8</v>
      </c>
    </row>
    <row r="26" spans="6:6" x14ac:dyDescent="0.25">
      <c r="F26" s="1">
        <v>9</v>
      </c>
    </row>
    <row r="27" spans="6:6" x14ac:dyDescent="0.25">
      <c r="F27" s="1">
        <v>10</v>
      </c>
    </row>
    <row r="28" spans="6:6" x14ac:dyDescent="0.25">
      <c r="F28" s="1">
        <v>11</v>
      </c>
    </row>
    <row r="29" spans="6:6" x14ac:dyDescent="0.25">
      <c r="F29" s="1">
        <v>12</v>
      </c>
    </row>
    <row r="30" spans="6:6" x14ac:dyDescent="0.25">
      <c r="F30" s="1">
        <v>13</v>
      </c>
    </row>
    <row r="31" spans="6:6" x14ac:dyDescent="0.25">
      <c r="F31" s="1">
        <v>14</v>
      </c>
    </row>
    <row r="32" spans="6:6" x14ac:dyDescent="0.25">
      <c r="F32" s="1">
        <v>15</v>
      </c>
    </row>
    <row r="33" spans="6:25" x14ac:dyDescent="0.25">
      <c r="F33" s="1">
        <v>16</v>
      </c>
    </row>
    <row r="34" spans="6:25" x14ac:dyDescent="0.25">
      <c r="F34" s="1">
        <v>17</v>
      </c>
    </row>
    <row r="35" spans="6:25" x14ac:dyDescent="0.25">
      <c r="F35" s="1">
        <v>18</v>
      </c>
    </row>
    <row r="36" spans="6:25" x14ac:dyDescent="0.25">
      <c r="F36" s="1">
        <v>19</v>
      </c>
    </row>
    <row r="37" spans="6:25" x14ac:dyDescent="0.25">
      <c r="F37" s="1">
        <v>20</v>
      </c>
    </row>
    <row r="38" spans="6:25" x14ac:dyDescent="0.25">
      <c r="F38" s="1">
        <v>21</v>
      </c>
    </row>
    <row r="39" spans="6:25" x14ac:dyDescent="0.25">
      <c r="F39" s="1">
        <v>22</v>
      </c>
    </row>
    <row r="40" spans="6:25" x14ac:dyDescent="0.25">
      <c r="F40" s="1">
        <v>23</v>
      </c>
    </row>
    <row r="41" spans="6:25" x14ac:dyDescent="0.25">
      <c r="F41" s="1">
        <v>24</v>
      </c>
    </row>
    <row r="42" spans="6:25" x14ac:dyDescent="0.25">
      <c r="F42" s="1">
        <v>25</v>
      </c>
    </row>
    <row r="43" spans="6:25" x14ac:dyDescent="0.25">
      <c r="F43" s="1">
        <v>26</v>
      </c>
    </row>
    <row r="44" spans="6:25" x14ac:dyDescent="0.25">
      <c r="F44" s="1">
        <v>27</v>
      </c>
    </row>
    <row r="45" spans="6:25" x14ac:dyDescent="0.25">
      <c r="F45" s="1">
        <v>28</v>
      </c>
    </row>
    <row r="46" spans="6:25" x14ac:dyDescent="0.25">
      <c r="F46" s="1">
        <v>29</v>
      </c>
    </row>
    <row r="47" spans="6:25" x14ac:dyDescent="0.25">
      <c r="F47" s="1">
        <v>30</v>
      </c>
    </row>
    <row r="48" spans="6:25" x14ac:dyDescent="0.25">
      <c r="F48" s="1" t="s">
        <v>41</v>
      </c>
      <c r="G48" s="8">
        <f>AVERAGE(G51:G80)</f>
        <v>15.256666666666666</v>
      </c>
      <c r="H48" s="8">
        <f>AVERAGE(H51:H80)</f>
        <v>24.276666666666667</v>
      </c>
      <c r="I48" s="8">
        <f>AVERAGE(I51:I80)</f>
        <v>62.966666666666669</v>
      </c>
      <c r="J48" s="8"/>
      <c r="K48" s="8">
        <f>AVERAGE(K51:K80)</f>
        <v>4.2166666666666668</v>
      </c>
      <c r="L48" s="8">
        <f>AVERAGE(L51:L80)</f>
        <v>11.336666666666668</v>
      </c>
      <c r="M48" s="8">
        <f>AVERAGE(M51:M80)</f>
        <v>36.993333333333339</v>
      </c>
      <c r="N48" s="8"/>
      <c r="O48" s="8">
        <f>AVERAGE(O51:O80)</f>
        <v>2.8466666666666667</v>
      </c>
      <c r="P48" s="8">
        <f>AVERAGE(P51:P80)</f>
        <v>7.4833333333333334</v>
      </c>
      <c r="Q48" s="8">
        <f>AVERAGE(Q51:Q80)</f>
        <v>38.15</v>
      </c>
      <c r="R48" s="8"/>
      <c r="S48" s="8">
        <f>AVERAGE(S51:S80)</f>
        <v>7.7399999999999984</v>
      </c>
      <c r="T48" s="8">
        <f>AVERAGE(T51:T80)</f>
        <v>20.550000000000008</v>
      </c>
      <c r="U48" s="8">
        <f>AVERAGE(U51:U80)</f>
        <v>37.47</v>
      </c>
      <c r="V48" s="8"/>
      <c r="W48" s="8">
        <f>AVERAGE(W51:W80)</f>
        <v>6.2099999999999982</v>
      </c>
      <c r="X48" s="8">
        <f>AVERAGE(X51:X80)</f>
        <v>17.946666666666665</v>
      </c>
      <c r="Y48" s="8">
        <f>AVERAGE(Y51:Y80)</f>
        <v>51.643333333333331</v>
      </c>
    </row>
    <row r="49" spans="6:26" x14ac:dyDescent="0.25">
      <c r="G49" s="5"/>
      <c r="H49" s="5"/>
      <c r="I49" s="5" t="s">
        <v>88</v>
      </c>
      <c r="J49" s="5"/>
      <c r="K49" s="3" t="s">
        <v>89</v>
      </c>
      <c r="L49" s="3"/>
      <c r="M49" s="3"/>
      <c r="N49" s="3"/>
      <c r="O49" s="6" t="s">
        <v>90</v>
      </c>
      <c r="P49" s="6"/>
      <c r="Q49" s="6"/>
      <c r="R49" s="6"/>
      <c r="S49" s="2" t="s">
        <v>91</v>
      </c>
      <c r="T49" s="2"/>
      <c r="U49" s="2"/>
      <c r="V49" s="2"/>
      <c r="W49" s="7" t="s">
        <v>92</v>
      </c>
      <c r="X49" s="7"/>
      <c r="Y49" s="7"/>
      <c r="Z49" s="7"/>
    </row>
    <row r="50" spans="6:26" x14ac:dyDescent="0.25">
      <c r="F50" s="1" t="s">
        <v>87</v>
      </c>
      <c r="G50" s="5" t="s">
        <v>83</v>
      </c>
      <c r="H50" s="5" t="s">
        <v>84</v>
      </c>
      <c r="I50" s="5" t="s">
        <v>85</v>
      </c>
      <c r="J50" s="5" t="s">
        <v>86</v>
      </c>
      <c r="K50" s="3" t="s">
        <v>83</v>
      </c>
      <c r="L50" s="3" t="s">
        <v>84</v>
      </c>
      <c r="M50" s="3" t="s">
        <v>85</v>
      </c>
      <c r="N50" s="3" t="s">
        <v>86</v>
      </c>
      <c r="O50" s="6" t="s">
        <v>83</v>
      </c>
      <c r="P50" s="6" t="s">
        <v>84</v>
      </c>
      <c r="Q50" s="6" t="s">
        <v>85</v>
      </c>
      <c r="R50" s="6" t="s">
        <v>86</v>
      </c>
      <c r="S50" s="2" t="s">
        <v>83</v>
      </c>
      <c r="T50" s="2" t="s">
        <v>84</v>
      </c>
      <c r="U50" s="2" t="s">
        <v>85</v>
      </c>
      <c r="V50" s="2" t="s">
        <v>86</v>
      </c>
      <c r="W50" s="7" t="s">
        <v>83</v>
      </c>
      <c r="X50" s="7" t="s">
        <v>84</v>
      </c>
      <c r="Y50" s="7" t="s">
        <v>31</v>
      </c>
      <c r="Z50" s="7" t="s">
        <v>86</v>
      </c>
    </row>
    <row r="51" spans="6:26" x14ac:dyDescent="0.25">
      <c r="F51" s="1" t="s">
        <v>60</v>
      </c>
      <c r="G51" s="5">
        <v>14.9</v>
      </c>
      <c r="H51" s="5">
        <v>24.6</v>
      </c>
      <c r="I51" s="5">
        <v>60.6</v>
      </c>
      <c r="J51" s="5">
        <v>54.2</v>
      </c>
      <c r="K51" s="3">
        <v>3.6</v>
      </c>
      <c r="L51" s="3">
        <v>9.1999999999999993</v>
      </c>
      <c r="M51" s="3">
        <v>38.9</v>
      </c>
      <c r="N51" s="3">
        <v>34.799999999999997</v>
      </c>
      <c r="O51" s="6">
        <v>2</v>
      </c>
      <c r="P51" s="6">
        <v>4.5999999999999996</v>
      </c>
      <c r="Q51" s="6">
        <v>42.2</v>
      </c>
      <c r="R51" s="6">
        <v>42.9</v>
      </c>
      <c r="S51" s="2">
        <v>9.1999999999999993</v>
      </c>
      <c r="T51" s="2">
        <v>24.7</v>
      </c>
      <c r="U51" s="2">
        <v>37.1</v>
      </c>
      <c r="V51" s="2">
        <v>62.9</v>
      </c>
      <c r="W51" s="7">
        <v>6.8</v>
      </c>
      <c r="X51" s="7">
        <v>17.5</v>
      </c>
      <c r="Y51" s="7">
        <v>58.6</v>
      </c>
      <c r="Z51" s="7">
        <v>91.2</v>
      </c>
    </row>
    <row r="52" spans="6:26" x14ac:dyDescent="0.25">
      <c r="F52" s="1" t="s">
        <v>48</v>
      </c>
      <c r="G52" s="5">
        <v>14.1</v>
      </c>
      <c r="H52" s="5">
        <v>22.9</v>
      </c>
      <c r="I52" s="5">
        <v>61.8</v>
      </c>
      <c r="J52" s="5">
        <v>59.4</v>
      </c>
      <c r="K52" s="3">
        <v>2.8</v>
      </c>
      <c r="L52" s="3">
        <v>8</v>
      </c>
      <c r="M52" s="3">
        <v>34.6</v>
      </c>
      <c r="N52" s="3">
        <v>35.9</v>
      </c>
      <c r="O52" s="6">
        <v>3.3</v>
      </c>
      <c r="P52" s="6">
        <v>9</v>
      </c>
      <c r="Q52" s="6">
        <v>37.4</v>
      </c>
      <c r="R52" s="6">
        <v>50.6</v>
      </c>
      <c r="S52" s="2">
        <v>9.1999999999999993</v>
      </c>
      <c r="T52" s="2">
        <v>22</v>
      </c>
      <c r="U52" s="2">
        <v>41.7</v>
      </c>
      <c r="V52" s="2">
        <v>73.900000000000006</v>
      </c>
      <c r="W52" s="7">
        <v>6.4</v>
      </c>
      <c r="X52" s="7">
        <v>15.1</v>
      </c>
      <c r="Y52" s="7">
        <v>63.4</v>
      </c>
      <c r="Z52" s="7">
        <v>90.5</v>
      </c>
    </row>
    <row r="53" spans="6:26" x14ac:dyDescent="0.25">
      <c r="F53" s="1" t="s">
        <v>64</v>
      </c>
      <c r="G53" s="5">
        <v>14.3</v>
      </c>
      <c r="H53" s="5">
        <v>23.9</v>
      </c>
      <c r="I53" s="5">
        <v>60</v>
      </c>
      <c r="J53" s="5">
        <v>50.9</v>
      </c>
      <c r="K53" s="3">
        <v>2.9</v>
      </c>
      <c r="L53" s="3">
        <v>8.9</v>
      </c>
      <c r="M53" s="3">
        <v>32.700000000000003</v>
      </c>
      <c r="N53" s="3">
        <v>35.700000000000003</v>
      </c>
      <c r="O53" s="6">
        <v>3.3</v>
      </c>
      <c r="P53" s="6">
        <v>8.3000000000000007</v>
      </c>
      <c r="Q53" s="6">
        <v>39</v>
      </c>
      <c r="R53" s="6">
        <v>47.4</v>
      </c>
      <c r="S53" s="2">
        <v>10.7</v>
      </c>
      <c r="T53" s="2">
        <v>29.2</v>
      </c>
      <c r="U53" s="2">
        <v>36.700000000000003</v>
      </c>
      <c r="V53" s="2">
        <v>65.8</v>
      </c>
      <c r="W53" s="7">
        <v>4.3</v>
      </c>
      <c r="X53" s="7">
        <v>13.8</v>
      </c>
      <c r="Y53" s="7">
        <v>46.1</v>
      </c>
      <c r="Z53" s="7">
        <v>76.5</v>
      </c>
    </row>
    <row r="54" spans="6:26" x14ac:dyDescent="0.25">
      <c r="F54" s="1" t="s">
        <v>44</v>
      </c>
      <c r="G54" s="5">
        <v>15.7</v>
      </c>
      <c r="H54" s="5">
        <v>25.3</v>
      </c>
      <c r="I54" s="5">
        <v>62.2</v>
      </c>
      <c r="J54" s="5">
        <v>54.7</v>
      </c>
      <c r="K54" s="3">
        <v>4.5999999999999996</v>
      </c>
      <c r="L54" s="3">
        <v>10</v>
      </c>
      <c r="M54" s="3">
        <v>45.6</v>
      </c>
      <c r="N54" s="3">
        <v>43.1</v>
      </c>
      <c r="O54" s="6">
        <v>2.8</v>
      </c>
      <c r="P54" s="6">
        <v>7.1</v>
      </c>
      <c r="Q54" s="6">
        <v>39.1</v>
      </c>
      <c r="R54" s="6">
        <v>54.7</v>
      </c>
      <c r="S54" s="2">
        <v>8.9</v>
      </c>
      <c r="T54" s="2">
        <v>23.4</v>
      </c>
      <c r="U54" s="2">
        <v>38.1</v>
      </c>
      <c r="V54" s="2">
        <v>68.5</v>
      </c>
      <c r="W54" s="7">
        <v>5.9</v>
      </c>
      <c r="X54" s="7">
        <v>15.4</v>
      </c>
      <c r="Y54" s="7">
        <v>57.5</v>
      </c>
      <c r="Z54" s="7">
        <v>78.599999999999994</v>
      </c>
    </row>
    <row r="55" spans="6:26" x14ac:dyDescent="0.25">
      <c r="F55" s="1" t="s">
        <v>71</v>
      </c>
      <c r="G55" s="5">
        <v>17</v>
      </c>
      <c r="H55" s="5">
        <v>28.9</v>
      </c>
      <c r="I55" s="5">
        <v>59</v>
      </c>
      <c r="J55" s="5">
        <v>50.9</v>
      </c>
      <c r="K55" s="3">
        <v>4.5</v>
      </c>
      <c r="L55" s="3">
        <v>13.5</v>
      </c>
      <c r="M55" s="3">
        <v>33.799999999999997</v>
      </c>
      <c r="N55" s="3">
        <v>45</v>
      </c>
      <c r="O55" s="6">
        <v>2.1</v>
      </c>
      <c r="P55" s="6">
        <v>6.4</v>
      </c>
      <c r="Q55" s="6">
        <v>33.6</v>
      </c>
      <c r="R55" s="6">
        <v>42.6</v>
      </c>
      <c r="S55" s="2">
        <v>5.4</v>
      </c>
      <c r="T55" s="2">
        <v>16.2</v>
      </c>
      <c r="U55" s="2">
        <v>33.4</v>
      </c>
      <c r="V55" s="2">
        <v>59.7</v>
      </c>
      <c r="W55" s="7">
        <v>6.9</v>
      </c>
      <c r="X55" s="7">
        <v>19.100000000000001</v>
      </c>
      <c r="Y55" s="7">
        <v>53.8</v>
      </c>
      <c r="Z55" s="7">
        <v>86.8</v>
      </c>
    </row>
    <row r="56" spans="6:26" x14ac:dyDescent="0.25">
      <c r="F56" s="1" t="s">
        <v>49</v>
      </c>
      <c r="G56" s="5">
        <v>13.9</v>
      </c>
      <c r="H56" s="5">
        <v>21.4</v>
      </c>
      <c r="I56" s="5">
        <v>65</v>
      </c>
      <c r="J56" s="5">
        <v>55.9</v>
      </c>
      <c r="K56" s="3">
        <v>4</v>
      </c>
      <c r="L56" s="3">
        <v>11.9</v>
      </c>
      <c r="M56" s="3">
        <v>33.299999999999997</v>
      </c>
      <c r="N56" s="3">
        <v>48.5</v>
      </c>
      <c r="O56" s="6">
        <v>4</v>
      </c>
      <c r="P56" s="6">
        <v>9.6999999999999993</v>
      </c>
      <c r="Q56" s="6">
        <v>40.9</v>
      </c>
      <c r="R56" s="6">
        <v>44.4</v>
      </c>
      <c r="S56" s="2">
        <v>6.8</v>
      </c>
      <c r="T56" s="2">
        <v>16.399999999999999</v>
      </c>
      <c r="U56" s="2">
        <v>41.2</v>
      </c>
      <c r="V56" s="2">
        <v>54.4</v>
      </c>
      <c r="W56" s="7">
        <v>6.8</v>
      </c>
      <c r="X56" s="7">
        <v>21.1</v>
      </c>
      <c r="Y56" s="7">
        <v>48.3</v>
      </c>
      <c r="Z56" s="7">
        <v>87.6</v>
      </c>
    </row>
    <row r="57" spans="6:26" x14ac:dyDescent="0.25">
      <c r="F57" s="1" t="s">
        <v>50</v>
      </c>
      <c r="G57" s="5">
        <v>21.5</v>
      </c>
      <c r="H57" s="5">
        <v>32.9</v>
      </c>
      <c r="I57" s="5">
        <v>65.3</v>
      </c>
      <c r="J57" s="5">
        <v>59.4</v>
      </c>
      <c r="K57" s="3">
        <v>3.6</v>
      </c>
      <c r="L57" s="3">
        <v>9.4</v>
      </c>
      <c r="M57" s="3">
        <v>38</v>
      </c>
      <c r="N57" s="3">
        <v>36</v>
      </c>
      <c r="O57" s="6">
        <v>2.1</v>
      </c>
      <c r="P57" s="6">
        <v>4.4000000000000004</v>
      </c>
      <c r="Q57" s="6">
        <v>48.2</v>
      </c>
      <c r="R57" s="6">
        <v>34</v>
      </c>
      <c r="S57" s="2">
        <v>4.2</v>
      </c>
      <c r="T57" s="2">
        <v>12.4</v>
      </c>
      <c r="U57" s="2">
        <v>33.5</v>
      </c>
      <c r="V57" s="2">
        <v>53.8</v>
      </c>
      <c r="W57" s="7">
        <v>6.8</v>
      </c>
      <c r="X57" s="7">
        <v>20.6</v>
      </c>
      <c r="Y57" s="7">
        <v>49.3</v>
      </c>
      <c r="Z57" s="7">
        <v>94.1</v>
      </c>
    </row>
    <row r="58" spans="6:26" x14ac:dyDescent="0.25">
      <c r="F58" s="1" t="s">
        <v>65</v>
      </c>
      <c r="G58" s="5">
        <v>15.1</v>
      </c>
      <c r="H58" s="5">
        <v>25.8</v>
      </c>
      <c r="I58" s="5">
        <v>58.4</v>
      </c>
      <c r="J58" s="5">
        <v>51.5</v>
      </c>
      <c r="K58" s="3">
        <v>3.9</v>
      </c>
      <c r="L58" s="3">
        <v>12.1</v>
      </c>
      <c r="M58" s="3">
        <v>32.5</v>
      </c>
      <c r="N58" s="3">
        <v>32.4</v>
      </c>
      <c r="O58" s="6">
        <v>2.4</v>
      </c>
      <c r="P58" s="6">
        <v>7.5</v>
      </c>
      <c r="Q58" s="6">
        <v>31.6</v>
      </c>
      <c r="R58" s="6">
        <v>37.1</v>
      </c>
      <c r="S58" s="2">
        <v>7</v>
      </c>
      <c r="T58" s="2">
        <v>18.899999999999999</v>
      </c>
      <c r="U58" s="2">
        <v>37</v>
      </c>
      <c r="V58" s="2">
        <v>63.2</v>
      </c>
      <c r="W58" s="7">
        <v>4.5999999999999996</v>
      </c>
      <c r="X58" s="7">
        <v>13.4</v>
      </c>
      <c r="Y58" s="7">
        <v>51.3</v>
      </c>
      <c r="Z58" s="7">
        <v>84.9</v>
      </c>
    </row>
    <row r="59" spans="6:26" x14ac:dyDescent="0.25">
      <c r="F59" s="1" t="s">
        <v>62</v>
      </c>
      <c r="G59" s="5">
        <v>15.2</v>
      </c>
      <c r="H59" s="5">
        <v>23.7</v>
      </c>
      <c r="I59" s="5">
        <v>64.099999999999994</v>
      </c>
      <c r="J59" s="5">
        <v>58.9</v>
      </c>
      <c r="K59" s="3">
        <v>4</v>
      </c>
      <c r="L59" s="3">
        <v>11.7</v>
      </c>
      <c r="M59" s="3">
        <v>34.6</v>
      </c>
      <c r="N59" s="3">
        <v>41.2</v>
      </c>
      <c r="O59" s="6">
        <v>2.2999999999999998</v>
      </c>
      <c r="P59" s="6">
        <v>5.9</v>
      </c>
      <c r="Q59" s="6">
        <v>39.799999999999997</v>
      </c>
      <c r="R59" s="6">
        <v>30.6</v>
      </c>
      <c r="S59" s="2">
        <v>9.8000000000000007</v>
      </c>
      <c r="T59" s="2">
        <v>23</v>
      </c>
      <c r="U59" s="2">
        <v>42.4</v>
      </c>
      <c r="V59" s="2">
        <v>57.1</v>
      </c>
      <c r="W59" s="7">
        <v>7.8</v>
      </c>
      <c r="X59" s="7">
        <v>20.6</v>
      </c>
      <c r="Y59" s="7">
        <v>56.9</v>
      </c>
      <c r="Z59" s="7">
        <v>93.9</v>
      </c>
    </row>
    <row r="60" spans="6:26" x14ac:dyDescent="0.25">
      <c r="F60" s="1" t="s">
        <v>53</v>
      </c>
      <c r="G60" s="5">
        <v>15.8</v>
      </c>
      <c r="H60" s="5">
        <v>24.6</v>
      </c>
      <c r="I60" s="5">
        <v>64.099999999999994</v>
      </c>
      <c r="J60" s="5">
        <v>45.2</v>
      </c>
      <c r="K60" s="3">
        <v>4.4000000000000004</v>
      </c>
      <c r="L60" s="3">
        <v>13</v>
      </c>
      <c r="M60" s="3">
        <v>33.799999999999997</v>
      </c>
      <c r="N60" s="3">
        <v>33.6</v>
      </c>
      <c r="O60" s="6">
        <v>3.3</v>
      </c>
      <c r="P60" s="6">
        <v>8.4</v>
      </c>
      <c r="Q60" s="6">
        <v>39.200000000000003</v>
      </c>
      <c r="R60" s="6">
        <v>48.8</v>
      </c>
      <c r="S60" s="2">
        <v>8.1</v>
      </c>
      <c r="T60" s="2">
        <v>19.2</v>
      </c>
      <c r="U60" s="2">
        <v>42</v>
      </c>
      <c r="V60" s="2">
        <v>65.3</v>
      </c>
      <c r="W60" s="7">
        <v>6.7</v>
      </c>
      <c r="X60" s="7">
        <v>20</v>
      </c>
      <c r="Y60" s="7">
        <v>50.1</v>
      </c>
      <c r="Z60" s="7">
        <v>80.2</v>
      </c>
    </row>
    <row r="61" spans="6:26" x14ac:dyDescent="0.25">
      <c r="F61" s="1" t="s">
        <v>61</v>
      </c>
      <c r="G61" s="5">
        <v>13.5</v>
      </c>
      <c r="H61" s="5">
        <v>24</v>
      </c>
      <c r="I61" s="5">
        <v>56.4</v>
      </c>
      <c r="J61" s="5">
        <v>47.6</v>
      </c>
      <c r="K61" s="3">
        <v>7.2</v>
      </c>
      <c r="L61" s="3">
        <v>17.100000000000001</v>
      </c>
      <c r="M61" s="3">
        <v>42</v>
      </c>
      <c r="N61" s="3">
        <v>36.4</v>
      </c>
      <c r="O61" s="6">
        <v>3.3</v>
      </c>
      <c r="P61" s="6">
        <v>8.6999999999999993</v>
      </c>
      <c r="Q61" s="6">
        <v>38.200000000000003</v>
      </c>
      <c r="R61" s="6">
        <v>31.6</v>
      </c>
      <c r="S61" s="2">
        <v>6.3</v>
      </c>
      <c r="T61" s="2">
        <v>19.2</v>
      </c>
      <c r="U61" s="2">
        <v>32.6</v>
      </c>
      <c r="V61" s="2">
        <v>61.1</v>
      </c>
      <c r="W61" s="7">
        <v>5.7</v>
      </c>
      <c r="X61" s="7">
        <v>15.1</v>
      </c>
      <c r="Y61" s="7">
        <v>56.2</v>
      </c>
      <c r="Z61" s="7">
        <v>86.9</v>
      </c>
    </row>
    <row r="62" spans="6:26" x14ac:dyDescent="0.25">
      <c r="F62" s="1" t="s">
        <v>66</v>
      </c>
      <c r="G62" s="5">
        <v>14.5</v>
      </c>
      <c r="H62" s="5">
        <v>22</v>
      </c>
      <c r="I62" s="5">
        <v>66.3</v>
      </c>
      <c r="J62" s="5">
        <v>59.1</v>
      </c>
      <c r="K62" s="3">
        <v>4.0999999999999996</v>
      </c>
      <c r="L62" s="3">
        <v>10</v>
      </c>
      <c r="M62" s="3">
        <v>41.2</v>
      </c>
      <c r="N62" s="3">
        <v>49.5</v>
      </c>
      <c r="O62" s="6">
        <v>2</v>
      </c>
      <c r="P62" s="6">
        <v>4.3</v>
      </c>
      <c r="Q62" s="6">
        <v>46.8</v>
      </c>
      <c r="R62" s="6">
        <v>31.8</v>
      </c>
      <c r="S62" s="2">
        <v>8.5</v>
      </c>
      <c r="T62" s="2">
        <v>22</v>
      </c>
      <c r="U62" s="2">
        <v>38.4</v>
      </c>
      <c r="V62" s="2">
        <v>51.1</v>
      </c>
      <c r="W62" s="7">
        <v>8.1</v>
      </c>
      <c r="X62" s="7">
        <v>22.1</v>
      </c>
      <c r="Y62" s="7">
        <v>55.2</v>
      </c>
      <c r="Z62" s="7">
        <v>80.400000000000006</v>
      </c>
    </row>
    <row r="63" spans="6:26" x14ac:dyDescent="0.25">
      <c r="F63" s="1" t="s">
        <v>45</v>
      </c>
      <c r="G63" s="5">
        <v>12.4</v>
      </c>
      <c r="H63" s="5">
        <v>18.600000000000001</v>
      </c>
      <c r="I63" s="5">
        <v>66.7</v>
      </c>
      <c r="J63" s="5">
        <v>59.7</v>
      </c>
      <c r="K63" s="3">
        <v>6</v>
      </c>
      <c r="L63" s="3">
        <v>13.9</v>
      </c>
      <c r="M63" s="3">
        <v>42.8</v>
      </c>
      <c r="N63" s="3">
        <v>47.7</v>
      </c>
      <c r="O63" s="6">
        <v>3.6</v>
      </c>
      <c r="P63" s="6">
        <v>8.3000000000000007</v>
      </c>
      <c r="Q63" s="6">
        <v>42.8</v>
      </c>
      <c r="R63" s="6">
        <v>41.6</v>
      </c>
      <c r="S63" s="2">
        <v>8.8000000000000007</v>
      </c>
      <c r="T63" s="2">
        <v>21.2</v>
      </c>
      <c r="U63" s="2">
        <v>41.7</v>
      </c>
      <c r="V63" s="2">
        <v>66.5</v>
      </c>
      <c r="W63" s="7">
        <v>4.8</v>
      </c>
      <c r="X63" s="7">
        <v>16.3</v>
      </c>
      <c r="Y63" s="7">
        <v>44.1</v>
      </c>
      <c r="Z63" s="7">
        <v>80</v>
      </c>
    </row>
    <row r="64" spans="6:26" x14ac:dyDescent="0.25">
      <c r="F64" s="1" t="s">
        <v>52</v>
      </c>
      <c r="G64" s="5">
        <v>16.5</v>
      </c>
      <c r="H64" s="5">
        <v>26.8</v>
      </c>
      <c r="I64" s="5">
        <v>61.5</v>
      </c>
      <c r="J64" s="5">
        <v>47.6</v>
      </c>
      <c r="K64" s="3">
        <v>4.5999999999999996</v>
      </c>
      <c r="L64" s="3">
        <v>12.7</v>
      </c>
      <c r="M64" s="3">
        <v>36.200000000000003</v>
      </c>
      <c r="N64" s="3">
        <v>25.2</v>
      </c>
      <c r="O64" s="6">
        <v>3</v>
      </c>
      <c r="P64" s="6">
        <v>7.8</v>
      </c>
      <c r="Q64" s="6">
        <v>38.5</v>
      </c>
      <c r="R64" s="6">
        <v>41.3</v>
      </c>
      <c r="S64" s="2">
        <v>8.5</v>
      </c>
      <c r="T64" s="2">
        <v>23.8</v>
      </c>
      <c r="U64" s="2">
        <v>35.799999999999997</v>
      </c>
      <c r="V64" s="2">
        <v>62</v>
      </c>
      <c r="W64" s="7">
        <v>3.5</v>
      </c>
      <c r="X64" s="7">
        <v>11.2</v>
      </c>
      <c r="Y64" s="7">
        <v>47.3</v>
      </c>
      <c r="Z64" s="7">
        <v>85.2</v>
      </c>
    </row>
    <row r="65" spans="6:26" x14ac:dyDescent="0.25">
      <c r="F65" s="1" t="s">
        <v>43</v>
      </c>
      <c r="G65" s="5">
        <v>17.600000000000001</v>
      </c>
      <c r="H65" s="5">
        <v>26.9</v>
      </c>
      <c r="I65" s="5">
        <v>65.599999999999994</v>
      </c>
      <c r="J65" s="5">
        <v>49.6</v>
      </c>
      <c r="K65" s="3">
        <v>4.3</v>
      </c>
      <c r="L65" s="3">
        <v>10.5</v>
      </c>
      <c r="M65" s="3">
        <v>41.1</v>
      </c>
      <c r="N65" s="3">
        <v>42.3</v>
      </c>
      <c r="O65" s="6">
        <v>3</v>
      </c>
      <c r="P65" s="6">
        <v>7.1</v>
      </c>
      <c r="Q65" s="6">
        <v>42.4</v>
      </c>
      <c r="R65" s="6">
        <v>41.7</v>
      </c>
      <c r="S65" s="2">
        <v>8.8000000000000007</v>
      </c>
      <c r="T65" s="2">
        <v>22.3</v>
      </c>
      <c r="U65" s="2">
        <v>39.6</v>
      </c>
      <c r="V65" s="2">
        <v>56.1</v>
      </c>
      <c r="W65" s="7">
        <v>5.8</v>
      </c>
      <c r="X65" s="7">
        <v>14.6</v>
      </c>
      <c r="Y65" s="7">
        <v>59</v>
      </c>
      <c r="Z65" s="7">
        <v>89.1</v>
      </c>
    </row>
    <row r="66" spans="6:26" x14ac:dyDescent="0.25">
      <c r="F66" s="1" t="s">
        <v>59</v>
      </c>
      <c r="G66" s="5">
        <v>15.7</v>
      </c>
      <c r="H66" s="5">
        <v>24.3</v>
      </c>
      <c r="I66" s="5">
        <v>64.3</v>
      </c>
      <c r="J66" s="5">
        <v>57.8</v>
      </c>
      <c r="K66" s="3">
        <v>3.8</v>
      </c>
      <c r="L66" s="3">
        <v>12</v>
      </c>
      <c r="M66" s="3">
        <v>31.9</v>
      </c>
      <c r="N66" s="3">
        <v>39.799999999999997</v>
      </c>
      <c r="O66" s="6">
        <v>3.9</v>
      </c>
      <c r="P66" s="6">
        <v>8.9</v>
      </c>
      <c r="Q66" s="6">
        <v>43.4</v>
      </c>
      <c r="R66" s="6">
        <v>48.3</v>
      </c>
      <c r="S66" s="2">
        <v>7.6</v>
      </c>
      <c r="T66" s="2">
        <v>21.1</v>
      </c>
      <c r="U66" s="2">
        <v>35.9</v>
      </c>
      <c r="V66" s="2">
        <v>64.400000000000006</v>
      </c>
      <c r="W66" s="7">
        <v>6.3</v>
      </c>
      <c r="X66" s="7">
        <v>20</v>
      </c>
      <c r="Y66" s="7">
        <v>47.6</v>
      </c>
      <c r="Z66" s="7">
        <v>78.099999999999994</v>
      </c>
    </row>
    <row r="67" spans="6:26" x14ac:dyDescent="0.25">
      <c r="F67" s="1" t="s">
        <v>69</v>
      </c>
      <c r="G67" s="5">
        <v>16.399999999999999</v>
      </c>
      <c r="H67" s="5">
        <v>26.5</v>
      </c>
      <c r="I67" s="5">
        <v>61.9</v>
      </c>
      <c r="J67" s="5">
        <v>51.8</v>
      </c>
      <c r="K67" s="3">
        <v>3.8</v>
      </c>
      <c r="L67" s="3">
        <v>10.8</v>
      </c>
      <c r="M67" s="3">
        <v>34.700000000000003</v>
      </c>
      <c r="N67" s="3">
        <v>38.9</v>
      </c>
      <c r="O67" s="6">
        <v>2</v>
      </c>
      <c r="P67" s="6">
        <v>6.5</v>
      </c>
      <c r="Q67" s="6">
        <v>30.6</v>
      </c>
      <c r="R67" s="6">
        <v>27.1</v>
      </c>
      <c r="S67" s="2">
        <v>7.1</v>
      </c>
      <c r="T67" s="2">
        <v>19.5</v>
      </c>
      <c r="U67" s="2">
        <v>36.5</v>
      </c>
      <c r="V67" s="2">
        <v>40.4</v>
      </c>
      <c r="W67" s="7">
        <v>6.8</v>
      </c>
      <c r="X67" s="7">
        <v>20.2</v>
      </c>
      <c r="Y67" s="7">
        <v>50.4</v>
      </c>
      <c r="Z67" s="7">
        <v>85.9</v>
      </c>
    </row>
    <row r="68" spans="6:26" x14ac:dyDescent="0.25">
      <c r="F68" s="1" t="s">
        <v>68</v>
      </c>
      <c r="G68" s="5">
        <v>11</v>
      </c>
      <c r="H68" s="5">
        <v>19</v>
      </c>
      <c r="I68" s="5">
        <v>58.2</v>
      </c>
      <c r="J68" s="5">
        <v>49.5</v>
      </c>
      <c r="K68" s="3">
        <v>3.2</v>
      </c>
      <c r="L68" s="3">
        <v>8.6999999999999993</v>
      </c>
      <c r="M68" s="3">
        <v>36.1</v>
      </c>
      <c r="N68" s="3">
        <v>42.7</v>
      </c>
      <c r="O68" s="6">
        <v>3</v>
      </c>
      <c r="P68" s="6">
        <v>7.7</v>
      </c>
      <c r="Q68" s="6">
        <v>39</v>
      </c>
      <c r="R68" s="6">
        <v>59</v>
      </c>
      <c r="S68" s="2">
        <v>7.2</v>
      </c>
      <c r="T68" s="2">
        <v>18.5</v>
      </c>
      <c r="U68" s="2">
        <v>39.1</v>
      </c>
      <c r="V68" s="2">
        <v>58.5</v>
      </c>
      <c r="W68" s="7">
        <v>9</v>
      </c>
      <c r="X68" s="7">
        <v>25.1</v>
      </c>
      <c r="Y68" s="7">
        <v>53.6</v>
      </c>
      <c r="Z68" s="7">
        <v>81.5</v>
      </c>
    </row>
    <row r="69" spans="6:26" x14ac:dyDescent="0.25">
      <c r="F69" s="1" t="s">
        <v>57</v>
      </c>
      <c r="G69" s="5">
        <v>12.6</v>
      </c>
      <c r="H69" s="5">
        <v>20</v>
      </c>
      <c r="I69" s="5">
        <v>63.1</v>
      </c>
      <c r="J69" s="5">
        <v>47</v>
      </c>
      <c r="K69" s="3">
        <v>5.7</v>
      </c>
      <c r="L69" s="3">
        <v>13.4</v>
      </c>
      <c r="M69" s="3">
        <v>42.4</v>
      </c>
      <c r="N69" s="3">
        <v>38</v>
      </c>
      <c r="O69" s="6">
        <v>3.6</v>
      </c>
      <c r="P69" s="6">
        <v>10.199999999999999</v>
      </c>
      <c r="Q69" s="6">
        <v>35.700000000000003</v>
      </c>
      <c r="R69" s="6">
        <v>53.8</v>
      </c>
      <c r="S69" s="2">
        <v>9</v>
      </c>
      <c r="T69" s="2">
        <v>22.1</v>
      </c>
      <c r="U69" s="2">
        <v>40.700000000000003</v>
      </c>
      <c r="V69" s="2">
        <v>68</v>
      </c>
      <c r="W69" s="7">
        <v>3.7</v>
      </c>
      <c r="X69" s="7">
        <v>12.4</v>
      </c>
      <c r="Y69" s="7">
        <v>44.7</v>
      </c>
      <c r="Z69" s="7">
        <v>87</v>
      </c>
    </row>
    <row r="70" spans="6:26" x14ac:dyDescent="0.25">
      <c r="F70" s="1" t="s">
        <v>55</v>
      </c>
      <c r="G70" s="5">
        <v>16.399999999999999</v>
      </c>
      <c r="H70" s="5">
        <v>24.5</v>
      </c>
      <c r="I70" s="5">
        <v>67</v>
      </c>
      <c r="J70" s="5">
        <v>50.2</v>
      </c>
      <c r="K70" s="3">
        <v>2.4</v>
      </c>
      <c r="L70" s="3">
        <v>8.1999999999999993</v>
      </c>
      <c r="M70" s="3">
        <v>28.6</v>
      </c>
      <c r="N70" s="3">
        <v>27.1</v>
      </c>
      <c r="O70" s="6">
        <v>2.4</v>
      </c>
      <c r="P70" s="6">
        <v>6.4</v>
      </c>
      <c r="Q70" s="6">
        <v>37.1</v>
      </c>
      <c r="R70" s="6">
        <v>28.8</v>
      </c>
      <c r="S70" s="2">
        <v>6.3</v>
      </c>
      <c r="T70" s="2">
        <v>18.600000000000001</v>
      </c>
      <c r="U70" s="2">
        <v>34.1</v>
      </c>
      <c r="V70" s="2">
        <v>51.9</v>
      </c>
      <c r="W70" s="7">
        <v>6.9</v>
      </c>
      <c r="X70" s="7">
        <v>22.7</v>
      </c>
      <c r="Y70" s="7">
        <v>45.8</v>
      </c>
      <c r="Z70" s="7">
        <v>88.4</v>
      </c>
    </row>
    <row r="71" spans="6:26" x14ac:dyDescent="0.25">
      <c r="F71" s="1" t="s">
        <v>51</v>
      </c>
      <c r="G71" s="5">
        <v>16.8</v>
      </c>
      <c r="H71" s="5">
        <v>25.7</v>
      </c>
      <c r="I71" s="5">
        <v>65.3</v>
      </c>
      <c r="J71" s="5">
        <v>45.5</v>
      </c>
      <c r="K71" s="3">
        <v>3.9</v>
      </c>
      <c r="L71" s="3">
        <v>9.9</v>
      </c>
      <c r="M71" s="3">
        <v>39.200000000000003</v>
      </c>
      <c r="N71" s="3">
        <v>37.6</v>
      </c>
      <c r="O71" s="6">
        <v>3.2</v>
      </c>
      <c r="P71" s="6">
        <v>7.6</v>
      </c>
      <c r="Q71" s="6">
        <v>41.5</v>
      </c>
      <c r="R71" s="6">
        <v>25</v>
      </c>
      <c r="S71" s="2">
        <v>7.3</v>
      </c>
      <c r="T71" s="2">
        <v>17.7</v>
      </c>
      <c r="U71" s="2">
        <v>40.9</v>
      </c>
      <c r="V71" s="2">
        <v>47.1</v>
      </c>
      <c r="W71" s="7">
        <v>6.5</v>
      </c>
      <c r="X71" s="7">
        <v>18.5</v>
      </c>
      <c r="Y71" s="7">
        <v>52.2</v>
      </c>
      <c r="Z71" s="7">
        <v>89</v>
      </c>
    </row>
    <row r="72" spans="6:26" x14ac:dyDescent="0.25">
      <c r="F72" s="1" t="s">
        <v>46</v>
      </c>
      <c r="G72" s="5">
        <v>14.2</v>
      </c>
      <c r="H72" s="5">
        <v>22.9</v>
      </c>
      <c r="I72" s="5">
        <v>62.1</v>
      </c>
      <c r="J72" s="5">
        <v>51</v>
      </c>
      <c r="K72" s="3">
        <v>3.9</v>
      </c>
      <c r="L72" s="3">
        <v>10.7</v>
      </c>
      <c r="M72" s="3">
        <v>36.6</v>
      </c>
      <c r="N72" s="3">
        <v>37.799999999999997</v>
      </c>
      <c r="O72" s="6">
        <v>1.3</v>
      </c>
      <c r="P72" s="6">
        <v>4.4000000000000004</v>
      </c>
      <c r="Q72" s="6">
        <v>29.7</v>
      </c>
      <c r="R72" s="6">
        <v>54.5</v>
      </c>
      <c r="S72" s="2">
        <v>4.2</v>
      </c>
      <c r="T72" s="2">
        <v>13.5</v>
      </c>
      <c r="U72" s="2">
        <v>31.1</v>
      </c>
      <c r="V72" s="2">
        <v>47.6</v>
      </c>
      <c r="W72" s="7">
        <v>9.5</v>
      </c>
      <c r="X72" s="7">
        <v>24.6</v>
      </c>
      <c r="Y72" s="7">
        <v>57.7</v>
      </c>
      <c r="Z72" s="7">
        <v>89</v>
      </c>
    </row>
    <row r="73" spans="6:26" x14ac:dyDescent="0.25">
      <c r="F73" s="1" t="s">
        <v>54</v>
      </c>
      <c r="G73" s="5">
        <v>13.2</v>
      </c>
      <c r="H73" s="5">
        <v>19.100000000000001</v>
      </c>
      <c r="I73" s="5">
        <v>69.400000000000006</v>
      </c>
      <c r="J73" s="5">
        <v>50.5</v>
      </c>
      <c r="K73" s="3">
        <v>4.4000000000000004</v>
      </c>
      <c r="L73" s="3">
        <v>10.8</v>
      </c>
      <c r="M73" s="3">
        <v>40.700000000000003</v>
      </c>
      <c r="N73" s="3">
        <v>46.4</v>
      </c>
      <c r="O73" s="6">
        <v>4.8</v>
      </c>
      <c r="P73" s="6">
        <v>11.5</v>
      </c>
      <c r="Q73" s="6">
        <v>41.5</v>
      </c>
      <c r="R73" s="6">
        <v>50.4</v>
      </c>
      <c r="S73" s="2">
        <v>9.9</v>
      </c>
      <c r="T73" s="2">
        <v>25.6</v>
      </c>
      <c r="U73" s="2">
        <v>38.5</v>
      </c>
      <c r="V73" s="2">
        <v>65.2</v>
      </c>
      <c r="W73" s="7">
        <v>6.2</v>
      </c>
      <c r="X73" s="7">
        <v>15.8</v>
      </c>
      <c r="Y73" s="7">
        <v>58.3</v>
      </c>
      <c r="Z73" s="7">
        <v>80.5</v>
      </c>
    </row>
    <row r="74" spans="6:26" x14ac:dyDescent="0.25">
      <c r="F74" s="1" t="s">
        <v>58</v>
      </c>
      <c r="G74" s="5">
        <v>14.4</v>
      </c>
      <c r="H74" s="5">
        <v>21.5</v>
      </c>
      <c r="I74" s="5">
        <v>66.900000000000006</v>
      </c>
      <c r="J74" s="5">
        <v>60.6</v>
      </c>
      <c r="K74" s="3">
        <v>4.3</v>
      </c>
      <c r="L74" s="3">
        <v>11.3</v>
      </c>
      <c r="M74" s="3">
        <v>37.6</v>
      </c>
      <c r="N74" s="3">
        <v>44.1</v>
      </c>
      <c r="O74" s="6">
        <v>3.1</v>
      </c>
      <c r="P74" s="6">
        <v>8.9</v>
      </c>
      <c r="Q74" s="6">
        <v>35</v>
      </c>
      <c r="R74" s="6">
        <v>48</v>
      </c>
      <c r="S74" s="2">
        <v>8.6999999999999993</v>
      </c>
      <c r="T74" s="2">
        <v>22.7</v>
      </c>
      <c r="U74" s="2">
        <v>38.299999999999997</v>
      </c>
      <c r="V74" s="2">
        <v>53.1</v>
      </c>
      <c r="W74" s="7">
        <v>6.7</v>
      </c>
      <c r="X74" s="7">
        <v>19</v>
      </c>
      <c r="Y74" s="7">
        <v>52.7</v>
      </c>
      <c r="Z74" s="7">
        <v>81.3</v>
      </c>
    </row>
    <row r="75" spans="6:26" x14ac:dyDescent="0.25">
      <c r="F75" s="1" t="s">
        <v>56</v>
      </c>
      <c r="G75" s="5">
        <v>16.100000000000001</v>
      </c>
      <c r="H75" s="5">
        <v>27.5</v>
      </c>
      <c r="I75" s="5">
        <v>58.6</v>
      </c>
      <c r="J75" s="5">
        <v>50.4</v>
      </c>
      <c r="K75" s="3">
        <v>3.7</v>
      </c>
      <c r="L75" s="3">
        <v>9.3000000000000007</v>
      </c>
      <c r="M75" s="3">
        <v>39.5</v>
      </c>
      <c r="N75" s="3">
        <v>40.200000000000003</v>
      </c>
      <c r="O75" s="6">
        <v>2.6</v>
      </c>
      <c r="P75" s="6">
        <v>6.4</v>
      </c>
      <c r="Q75" s="6">
        <v>41</v>
      </c>
      <c r="R75" s="6">
        <v>37.9</v>
      </c>
      <c r="S75" s="2">
        <v>8.6999999999999993</v>
      </c>
      <c r="T75" s="2">
        <v>21.2</v>
      </c>
      <c r="U75" s="2">
        <v>40.9</v>
      </c>
      <c r="V75" s="2">
        <v>66.400000000000006</v>
      </c>
      <c r="W75" s="7">
        <v>6.2</v>
      </c>
      <c r="X75" s="7">
        <v>19.399999999999999</v>
      </c>
      <c r="Y75" s="7">
        <v>47.6</v>
      </c>
      <c r="Z75" s="7">
        <v>92.9</v>
      </c>
    </row>
    <row r="76" spans="6:26" x14ac:dyDescent="0.25">
      <c r="F76" s="1" t="s">
        <v>67</v>
      </c>
      <c r="G76" s="5">
        <v>16</v>
      </c>
      <c r="H76" s="5">
        <v>27</v>
      </c>
      <c r="I76" s="5">
        <v>59.4</v>
      </c>
      <c r="J76" s="5">
        <v>42.6</v>
      </c>
      <c r="K76" s="3">
        <v>4.3</v>
      </c>
      <c r="L76" s="3">
        <v>13.2</v>
      </c>
      <c r="M76" s="3">
        <v>32.799999999999997</v>
      </c>
      <c r="N76" s="3">
        <v>40.4</v>
      </c>
      <c r="O76" s="6">
        <v>2.4</v>
      </c>
      <c r="P76" s="6">
        <v>7.2</v>
      </c>
      <c r="Q76" s="6">
        <v>33.700000000000003</v>
      </c>
      <c r="R76" s="6">
        <v>36.200000000000003</v>
      </c>
      <c r="S76" s="2">
        <v>6</v>
      </c>
      <c r="T76" s="2">
        <v>18.100000000000001</v>
      </c>
      <c r="U76" s="2">
        <v>33.4</v>
      </c>
      <c r="V76" s="2">
        <v>43.4</v>
      </c>
      <c r="W76" s="7">
        <v>6</v>
      </c>
      <c r="X76" s="7">
        <v>20.2</v>
      </c>
      <c r="Y76" s="7">
        <v>44.3</v>
      </c>
      <c r="Z76" s="7">
        <v>82.5</v>
      </c>
    </row>
    <row r="77" spans="6:26" x14ac:dyDescent="0.25">
      <c r="F77" s="1" t="s">
        <v>47</v>
      </c>
      <c r="G77" s="5">
        <v>14.1</v>
      </c>
      <c r="H77" s="5">
        <v>22.6</v>
      </c>
      <c r="I77" s="5">
        <v>62.2</v>
      </c>
      <c r="J77" s="5">
        <v>54.6</v>
      </c>
      <c r="K77" s="3">
        <v>5.3</v>
      </c>
      <c r="L77" s="3">
        <v>13.5</v>
      </c>
      <c r="M77" s="3">
        <v>39.299999999999997</v>
      </c>
      <c r="N77" s="3">
        <v>32.6</v>
      </c>
      <c r="O77" s="6">
        <v>3.4</v>
      </c>
      <c r="P77" s="6">
        <v>8</v>
      </c>
      <c r="Q77" s="6">
        <v>42.6</v>
      </c>
      <c r="R77" s="6">
        <v>39.299999999999997</v>
      </c>
      <c r="S77" s="2">
        <v>7.1</v>
      </c>
      <c r="T77" s="2">
        <v>17.7</v>
      </c>
      <c r="U77" s="2">
        <v>39.9</v>
      </c>
      <c r="V77" s="2">
        <v>59.2</v>
      </c>
      <c r="W77" s="7">
        <v>7.8</v>
      </c>
      <c r="X77" s="7">
        <v>20.100000000000001</v>
      </c>
      <c r="Y77" s="7">
        <v>58</v>
      </c>
      <c r="Z77" s="7">
        <v>92.6</v>
      </c>
    </row>
    <row r="78" spans="6:26" x14ac:dyDescent="0.25">
      <c r="F78" s="1" t="s">
        <v>32</v>
      </c>
      <c r="G78" s="5">
        <v>13.6</v>
      </c>
      <c r="H78" s="5">
        <v>22</v>
      </c>
      <c r="I78" s="5">
        <v>61.8</v>
      </c>
      <c r="J78" s="5">
        <v>56.1</v>
      </c>
      <c r="K78" s="3">
        <v>3.5</v>
      </c>
      <c r="L78" s="3">
        <v>9.3000000000000007</v>
      </c>
      <c r="M78" s="3">
        <v>38</v>
      </c>
      <c r="N78" s="3">
        <v>54.3</v>
      </c>
      <c r="O78" s="6">
        <v>2.5</v>
      </c>
      <c r="P78" s="6">
        <v>6.4</v>
      </c>
      <c r="Q78" s="6">
        <v>38.9</v>
      </c>
      <c r="R78" s="6">
        <v>46.2</v>
      </c>
      <c r="S78" s="2">
        <v>7.5</v>
      </c>
      <c r="T78" s="2">
        <v>23.1</v>
      </c>
      <c r="U78" s="2">
        <v>32.299999999999997</v>
      </c>
      <c r="V78" s="2">
        <v>61.9</v>
      </c>
      <c r="W78" s="7">
        <v>5.8</v>
      </c>
      <c r="X78" s="7">
        <v>17.5</v>
      </c>
      <c r="Y78" s="7">
        <v>49.6</v>
      </c>
      <c r="Z78" s="7">
        <v>83.3</v>
      </c>
    </row>
    <row r="79" spans="6:26" x14ac:dyDescent="0.25">
      <c r="F79" s="1" t="s">
        <v>63</v>
      </c>
      <c r="G79" s="5">
        <v>17.899999999999999</v>
      </c>
      <c r="H79" s="5">
        <v>26</v>
      </c>
      <c r="I79" s="5">
        <v>68.8</v>
      </c>
      <c r="J79" s="5">
        <v>52.1</v>
      </c>
      <c r="K79" s="3">
        <v>6.3</v>
      </c>
      <c r="L79" s="3">
        <v>15.8</v>
      </c>
      <c r="M79" s="3">
        <v>40.1</v>
      </c>
      <c r="N79" s="3">
        <v>40.4</v>
      </c>
      <c r="O79" s="6">
        <v>2.5</v>
      </c>
      <c r="P79" s="6">
        <v>9.3000000000000007</v>
      </c>
      <c r="Q79" s="6">
        <v>26.8</v>
      </c>
      <c r="R79" s="6">
        <v>31.6</v>
      </c>
      <c r="S79" s="2">
        <v>7.6</v>
      </c>
      <c r="T79" s="2">
        <v>20.100000000000001</v>
      </c>
      <c r="U79" s="2">
        <v>37.700000000000003</v>
      </c>
      <c r="V79" s="2">
        <v>69.5</v>
      </c>
      <c r="W79" s="7">
        <v>3.7</v>
      </c>
      <c r="X79" s="7">
        <v>13</v>
      </c>
      <c r="Y79" s="7">
        <v>43.3</v>
      </c>
      <c r="Z79" s="7">
        <v>95.3</v>
      </c>
    </row>
    <row r="80" spans="6:26" x14ac:dyDescent="0.25">
      <c r="F80" s="1" t="s">
        <v>70</v>
      </c>
      <c r="G80" s="5">
        <v>17.3</v>
      </c>
      <c r="H80" s="5">
        <v>27.4</v>
      </c>
      <c r="I80" s="5">
        <v>63</v>
      </c>
      <c r="J80" s="5">
        <v>49.3</v>
      </c>
      <c r="K80" s="3">
        <v>3.5</v>
      </c>
      <c r="L80" s="3">
        <v>11.3</v>
      </c>
      <c r="M80" s="3">
        <v>31.2</v>
      </c>
      <c r="N80" s="3">
        <v>30.7</v>
      </c>
      <c r="O80" s="6">
        <v>2.2000000000000002</v>
      </c>
      <c r="P80" s="6">
        <v>7.6</v>
      </c>
      <c r="Q80" s="6">
        <v>28.3</v>
      </c>
      <c r="R80" s="6">
        <v>33.299999999999997</v>
      </c>
      <c r="S80" s="2">
        <v>7.8</v>
      </c>
      <c r="T80" s="2">
        <v>23.1</v>
      </c>
      <c r="U80" s="2">
        <v>33.6</v>
      </c>
      <c r="V80" s="2">
        <v>44.3</v>
      </c>
      <c r="W80" s="7">
        <v>4.3</v>
      </c>
      <c r="X80" s="7">
        <v>14</v>
      </c>
      <c r="Y80" s="7">
        <v>46.4</v>
      </c>
      <c r="Z80" s="7">
        <v>85.2</v>
      </c>
    </row>
    <row r="81" spans="6:26" x14ac:dyDescent="0.25">
      <c r="F81" s="1" t="s">
        <v>87</v>
      </c>
      <c r="G81" s="1" t="s">
        <v>83</v>
      </c>
      <c r="H81" s="1" t="s">
        <v>84</v>
      </c>
      <c r="I81" s="1" t="s">
        <v>85</v>
      </c>
      <c r="J81" s="1" t="s">
        <v>86</v>
      </c>
      <c r="K81" s="1" t="s">
        <v>83</v>
      </c>
      <c r="L81" s="1" t="s">
        <v>84</v>
      </c>
      <c r="M81" s="1" t="s">
        <v>85</v>
      </c>
      <c r="N81" s="1" t="s">
        <v>86</v>
      </c>
      <c r="O81" s="6" t="s">
        <v>83</v>
      </c>
      <c r="P81" s="6" t="s">
        <v>84</v>
      </c>
      <c r="Q81" s="6" t="s">
        <v>85</v>
      </c>
      <c r="R81" s="6" t="s">
        <v>86</v>
      </c>
      <c r="S81" s="1" t="s">
        <v>83</v>
      </c>
      <c r="T81" s="1" t="s">
        <v>84</v>
      </c>
      <c r="U81" s="1" t="s">
        <v>85</v>
      </c>
      <c r="V81" s="1" t="s">
        <v>86</v>
      </c>
      <c r="W81" s="1" t="s">
        <v>83</v>
      </c>
      <c r="X81" s="1" t="s">
        <v>84</v>
      </c>
      <c r="Y81" s="1" t="s">
        <v>31</v>
      </c>
      <c r="Z81" s="1" t="s">
        <v>86</v>
      </c>
    </row>
  </sheetData>
  <printOptions headings="1" gridLines="1"/>
  <pageMargins left="0.7" right="0.7" top="0.75" bottom="0.75" header="0.3" footer="0.3"/>
  <pageSetup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four factor data</vt:lpstr>
      <vt:lpstr>results</vt:lpstr>
      <vt:lpstr>regression data</vt:lpstr>
      <vt:lpstr>shooting</vt:lpstr>
      <vt:lpstr>Sheet3</vt:lpstr>
      <vt:lpstr>'four factor data'!NBA_2011</vt:lpstr>
      <vt:lpstr>'regression data'!NBA_2011</vt:lpstr>
      <vt:lpstr>'four factor data'!teamff.aspx?yr_2011_type_pg</vt:lpstr>
      <vt:lpstr>'regression data'!teamff.aspx?yr_2011_type_pg</vt:lpstr>
      <vt:lpstr>shooting!teamshotlocs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cp:lastPrinted>2012-02-11T00:18:52Z</cp:lastPrinted>
  <dcterms:created xsi:type="dcterms:W3CDTF">2012-02-11T00:09:37Z</dcterms:created>
  <dcterms:modified xsi:type="dcterms:W3CDTF">2015-05-29T21:09:46Z</dcterms:modified>
</cp:coreProperties>
</file>