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16395" windowHeight="7695"/>
  </bookViews>
  <sheets>
    <sheet name="football" sheetId="1" r:id="rId1"/>
    <sheet name="stocks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ExternalData_1" localSheetId="0">football!$A$3:$J$90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13" i="2"/>
  <c r="K6" i="1"/>
  <c r="L6" i="1"/>
  <c r="M6" i="1"/>
  <c r="N6" i="1"/>
  <c r="O6" i="1"/>
  <c r="P6" i="1"/>
  <c r="Q6" i="1"/>
  <c r="R6" i="1"/>
  <c r="S6" i="1"/>
  <c r="K7" i="1"/>
  <c r="L7" i="1"/>
  <c r="M7" i="1"/>
  <c r="N7" i="1"/>
  <c r="O7" i="1"/>
  <c r="P7" i="1"/>
  <c r="Q7" i="1"/>
  <c r="R7" i="1"/>
  <c r="S7" i="1"/>
  <c r="K8" i="1"/>
  <c r="L8" i="1"/>
  <c r="M8" i="1"/>
  <c r="N8" i="1"/>
  <c r="O8" i="1"/>
  <c r="P8" i="1"/>
  <c r="Q8" i="1"/>
  <c r="R8" i="1"/>
  <c r="S8" i="1"/>
  <c r="K9" i="1"/>
  <c r="L9" i="1"/>
  <c r="M9" i="1"/>
  <c r="N9" i="1"/>
  <c r="O9" i="1"/>
  <c r="P9" i="1"/>
  <c r="Q9" i="1"/>
  <c r="R9" i="1"/>
  <c r="S9" i="1"/>
  <c r="K10" i="1"/>
  <c r="L10" i="1"/>
  <c r="M10" i="1"/>
  <c r="N10" i="1"/>
  <c r="O10" i="1"/>
  <c r="P10" i="1"/>
  <c r="Q10" i="1"/>
  <c r="R10" i="1"/>
  <c r="S10" i="1"/>
  <c r="K11" i="1"/>
  <c r="L11" i="1"/>
  <c r="M11" i="1"/>
  <c r="N11" i="1"/>
  <c r="O11" i="1"/>
  <c r="P11" i="1"/>
  <c r="Q11" i="1"/>
  <c r="R11" i="1"/>
  <c r="S11" i="1"/>
  <c r="K12" i="1"/>
  <c r="L12" i="1"/>
  <c r="M12" i="1"/>
  <c r="N12" i="1"/>
  <c r="O12" i="1"/>
  <c r="P12" i="1"/>
  <c r="Q12" i="1"/>
  <c r="R12" i="1"/>
  <c r="S12" i="1"/>
  <c r="K13" i="1"/>
  <c r="L13" i="1"/>
  <c r="M13" i="1"/>
  <c r="N13" i="1"/>
  <c r="O13" i="1"/>
  <c r="P13" i="1"/>
  <c r="Q13" i="1"/>
  <c r="R13" i="1"/>
  <c r="S13" i="1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K16" i="1"/>
  <c r="L16" i="1"/>
  <c r="M16" i="1"/>
  <c r="N16" i="1"/>
  <c r="O16" i="1"/>
  <c r="P16" i="1"/>
  <c r="Q16" i="1"/>
  <c r="R16" i="1"/>
  <c r="S16" i="1"/>
  <c r="K17" i="1"/>
  <c r="L17" i="1"/>
  <c r="M17" i="1"/>
  <c r="N17" i="1"/>
  <c r="O17" i="1"/>
  <c r="P17" i="1"/>
  <c r="Q17" i="1"/>
  <c r="R17" i="1"/>
  <c r="S17" i="1"/>
  <c r="K18" i="1"/>
  <c r="L18" i="1"/>
  <c r="M18" i="1"/>
  <c r="N18" i="1"/>
  <c r="O18" i="1"/>
  <c r="P18" i="1"/>
  <c r="Q18" i="1"/>
  <c r="R18" i="1"/>
  <c r="S18" i="1"/>
  <c r="K19" i="1"/>
  <c r="L19" i="1"/>
  <c r="M19" i="1"/>
  <c r="N19" i="1"/>
  <c r="O19" i="1"/>
  <c r="P19" i="1"/>
  <c r="Q19" i="1"/>
  <c r="R19" i="1"/>
  <c r="S19" i="1"/>
  <c r="K20" i="1"/>
  <c r="L20" i="1"/>
  <c r="M20" i="1"/>
  <c r="N20" i="1"/>
  <c r="O20" i="1"/>
  <c r="P20" i="1"/>
  <c r="Q20" i="1"/>
  <c r="R20" i="1"/>
  <c r="S20" i="1"/>
  <c r="K21" i="1"/>
  <c r="L21" i="1"/>
  <c r="M21" i="1"/>
  <c r="N21" i="1"/>
  <c r="O21" i="1"/>
  <c r="P21" i="1"/>
  <c r="Q21" i="1"/>
  <c r="R21" i="1"/>
  <c r="S21" i="1"/>
  <c r="K22" i="1"/>
  <c r="L22" i="1"/>
  <c r="M22" i="1"/>
  <c r="N22" i="1"/>
  <c r="O22" i="1"/>
  <c r="P22" i="1"/>
  <c r="Q22" i="1"/>
  <c r="R22" i="1"/>
  <c r="S22" i="1"/>
  <c r="K23" i="1"/>
  <c r="L23" i="1"/>
  <c r="M23" i="1"/>
  <c r="N23" i="1"/>
  <c r="O23" i="1"/>
  <c r="P23" i="1"/>
  <c r="Q23" i="1"/>
  <c r="R23" i="1"/>
  <c r="S23" i="1"/>
  <c r="K24" i="1"/>
  <c r="L24" i="1"/>
  <c r="M24" i="1"/>
  <c r="N24" i="1"/>
  <c r="O24" i="1"/>
  <c r="P24" i="1"/>
  <c r="Q24" i="1"/>
  <c r="R24" i="1"/>
  <c r="S24" i="1"/>
  <c r="K25" i="1"/>
  <c r="L25" i="1"/>
  <c r="M25" i="1"/>
  <c r="N25" i="1"/>
  <c r="O25" i="1"/>
  <c r="P25" i="1"/>
  <c r="Q25" i="1"/>
  <c r="R25" i="1"/>
  <c r="S25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O27" i="1"/>
  <c r="P27" i="1"/>
  <c r="Q27" i="1"/>
  <c r="R27" i="1"/>
  <c r="S27" i="1"/>
  <c r="K28" i="1"/>
  <c r="L28" i="1"/>
  <c r="M28" i="1"/>
  <c r="N28" i="1"/>
  <c r="O28" i="1"/>
  <c r="P28" i="1"/>
  <c r="Q28" i="1"/>
  <c r="R28" i="1"/>
  <c r="S28" i="1"/>
  <c r="K29" i="1"/>
  <c r="L29" i="1"/>
  <c r="M29" i="1"/>
  <c r="N29" i="1"/>
  <c r="O29" i="1"/>
  <c r="P29" i="1"/>
  <c r="Q29" i="1"/>
  <c r="R29" i="1"/>
  <c r="S29" i="1"/>
  <c r="K30" i="1"/>
  <c r="L30" i="1"/>
  <c r="M30" i="1"/>
  <c r="N30" i="1"/>
  <c r="O30" i="1"/>
  <c r="P30" i="1"/>
  <c r="Q30" i="1"/>
  <c r="R30" i="1"/>
  <c r="S30" i="1"/>
  <c r="K31" i="1"/>
  <c r="L31" i="1"/>
  <c r="M31" i="1"/>
  <c r="N31" i="1"/>
  <c r="O31" i="1"/>
  <c r="P31" i="1"/>
  <c r="Q31" i="1"/>
  <c r="R31" i="1"/>
  <c r="S31" i="1"/>
  <c r="K32" i="1"/>
  <c r="L32" i="1"/>
  <c r="M32" i="1"/>
  <c r="N32" i="1"/>
  <c r="O32" i="1"/>
  <c r="P32" i="1"/>
  <c r="Q32" i="1"/>
  <c r="R32" i="1"/>
  <c r="S32" i="1"/>
  <c r="K33" i="1"/>
  <c r="L33" i="1"/>
  <c r="M33" i="1"/>
  <c r="N33" i="1"/>
  <c r="O33" i="1"/>
  <c r="P33" i="1"/>
  <c r="Q33" i="1"/>
  <c r="R33" i="1"/>
  <c r="S33" i="1"/>
  <c r="K34" i="1"/>
  <c r="L34" i="1"/>
  <c r="M34" i="1"/>
  <c r="N34" i="1"/>
  <c r="O34" i="1"/>
  <c r="P34" i="1"/>
  <c r="Q34" i="1"/>
  <c r="R34" i="1"/>
  <c r="S34" i="1"/>
  <c r="K35" i="1"/>
  <c r="L35" i="1"/>
  <c r="M35" i="1"/>
  <c r="N35" i="1"/>
  <c r="O35" i="1"/>
  <c r="P35" i="1"/>
  <c r="Q35" i="1"/>
  <c r="R35" i="1"/>
  <c r="S35" i="1"/>
  <c r="K36" i="1"/>
  <c r="L36" i="1"/>
  <c r="M36" i="1"/>
  <c r="N36" i="1"/>
  <c r="O36" i="1"/>
  <c r="P36" i="1"/>
  <c r="Q36" i="1"/>
  <c r="R36" i="1"/>
  <c r="S36" i="1"/>
  <c r="K37" i="1"/>
  <c r="L37" i="1"/>
  <c r="M37" i="1"/>
  <c r="N37" i="1"/>
  <c r="O37" i="1"/>
  <c r="P37" i="1"/>
  <c r="Q37" i="1"/>
  <c r="R37" i="1"/>
  <c r="S37" i="1"/>
  <c r="K38" i="1"/>
  <c r="L38" i="1"/>
  <c r="M38" i="1"/>
  <c r="N38" i="1"/>
  <c r="O38" i="1"/>
  <c r="P38" i="1"/>
  <c r="Q38" i="1"/>
  <c r="R38" i="1"/>
  <c r="S38" i="1"/>
  <c r="K39" i="1"/>
  <c r="L39" i="1"/>
  <c r="M39" i="1"/>
  <c r="N39" i="1"/>
  <c r="O39" i="1"/>
  <c r="P39" i="1"/>
  <c r="Q39" i="1"/>
  <c r="R39" i="1"/>
  <c r="S39" i="1"/>
  <c r="K40" i="1"/>
  <c r="L40" i="1"/>
  <c r="M40" i="1"/>
  <c r="N40" i="1"/>
  <c r="O40" i="1"/>
  <c r="P40" i="1"/>
  <c r="Q40" i="1"/>
  <c r="R40" i="1"/>
  <c r="S40" i="1"/>
  <c r="K41" i="1"/>
  <c r="L41" i="1"/>
  <c r="M41" i="1"/>
  <c r="N41" i="1"/>
  <c r="O41" i="1"/>
  <c r="P41" i="1"/>
  <c r="Q41" i="1"/>
  <c r="R41" i="1"/>
  <c r="S41" i="1"/>
  <c r="K42" i="1"/>
  <c r="L42" i="1"/>
  <c r="M42" i="1"/>
  <c r="N42" i="1"/>
  <c r="O42" i="1"/>
  <c r="P42" i="1"/>
  <c r="Q42" i="1"/>
  <c r="R42" i="1"/>
  <c r="S42" i="1"/>
  <c r="K43" i="1"/>
  <c r="L43" i="1"/>
  <c r="M43" i="1"/>
  <c r="N43" i="1"/>
  <c r="O43" i="1"/>
  <c r="P43" i="1"/>
  <c r="Q43" i="1"/>
  <c r="R43" i="1"/>
  <c r="S43" i="1"/>
  <c r="K44" i="1"/>
  <c r="L44" i="1"/>
  <c r="M44" i="1"/>
  <c r="N44" i="1"/>
  <c r="O44" i="1"/>
  <c r="P44" i="1"/>
  <c r="Q44" i="1"/>
  <c r="R44" i="1"/>
  <c r="S44" i="1"/>
  <c r="K45" i="1"/>
  <c r="L45" i="1"/>
  <c r="M45" i="1"/>
  <c r="N45" i="1"/>
  <c r="O45" i="1"/>
  <c r="P45" i="1"/>
  <c r="Q45" i="1"/>
  <c r="R45" i="1"/>
  <c r="S45" i="1"/>
  <c r="K46" i="1"/>
  <c r="L46" i="1"/>
  <c r="M46" i="1"/>
  <c r="N46" i="1"/>
  <c r="O46" i="1"/>
  <c r="P46" i="1"/>
  <c r="Q46" i="1"/>
  <c r="R46" i="1"/>
  <c r="S46" i="1"/>
  <c r="K47" i="1"/>
  <c r="L47" i="1"/>
  <c r="M47" i="1"/>
  <c r="N47" i="1"/>
  <c r="O47" i="1"/>
  <c r="P47" i="1"/>
  <c r="Q47" i="1"/>
  <c r="R47" i="1"/>
  <c r="S47" i="1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Q49" i="1"/>
  <c r="R49" i="1"/>
  <c r="S49" i="1"/>
  <c r="K50" i="1"/>
  <c r="L50" i="1"/>
  <c r="M50" i="1"/>
  <c r="N50" i="1"/>
  <c r="O50" i="1"/>
  <c r="P50" i="1"/>
  <c r="Q50" i="1"/>
  <c r="R50" i="1"/>
  <c r="S50" i="1"/>
  <c r="K51" i="1"/>
  <c r="L51" i="1"/>
  <c r="M51" i="1"/>
  <c r="N51" i="1"/>
  <c r="O51" i="1"/>
  <c r="P51" i="1"/>
  <c r="Q51" i="1"/>
  <c r="R51" i="1"/>
  <c r="S51" i="1"/>
  <c r="K52" i="1"/>
  <c r="L52" i="1"/>
  <c r="M52" i="1"/>
  <c r="N52" i="1"/>
  <c r="O52" i="1"/>
  <c r="P52" i="1"/>
  <c r="Q52" i="1"/>
  <c r="R52" i="1"/>
  <c r="S52" i="1"/>
  <c r="K53" i="1"/>
  <c r="L53" i="1"/>
  <c r="M53" i="1"/>
  <c r="N53" i="1"/>
  <c r="O53" i="1"/>
  <c r="P53" i="1"/>
  <c r="Q53" i="1"/>
  <c r="R53" i="1"/>
  <c r="S53" i="1"/>
  <c r="K54" i="1"/>
  <c r="L54" i="1"/>
  <c r="M54" i="1"/>
  <c r="N54" i="1"/>
  <c r="O54" i="1"/>
  <c r="P54" i="1"/>
  <c r="Q54" i="1"/>
  <c r="R54" i="1"/>
  <c r="S54" i="1"/>
  <c r="K55" i="1"/>
  <c r="L55" i="1"/>
  <c r="M55" i="1"/>
  <c r="N55" i="1"/>
  <c r="O55" i="1"/>
  <c r="P55" i="1"/>
  <c r="Q55" i="1"/>
  <c r="R55" i="1"/>
  <c r="S55" i="1"/>
  <c r="L5" i="1"/>
  <c r="M5" i="1"/>
  <c r="N5" i="1"/>
  <c r="O5" i="1"/>
  <c r="P5" i="1"/>
  <c r="Q5" i="1"/>
  <c r="R5" i="1"/>
  <c r="S5" i="1"/>
  <c r="K5" i="1"/>
  <c r="C3" i="1"/>
  <c r="D3" i="1"/>
  <c r="E3" i="1"/>
  <c r="F3" i="1"/>
  <c r="G3" i="1"/>
  <c r="H3" i="1"/>
  <c r="I3" i="1"/>
  <c r="J3" i="1"/>
  <c r="B3" i="1"/>
  <c r="C2" i="1"/>
  <c r="D2" i="1"/>
  <c r="E2" i="1"/>
  <c r="F2" i="1"/>
  <c r="G2" i="1"/>
  <c r="H2" i="1"/>
  <c r="I2" i="1"/>
  <c r="J2" i="1"/>
  <c r="B2" i="1"/>
  <c r="C13" i="2"/>
  <c r="I10" i="2"/>
  <c r="T4" i="1"/>
  <c r="T5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://sports.yahoo.com/nfl/stats/bycategory?cat=Passing&amp;sort=4&amp;conference=NFL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<sst xmlns="http://schemas.openxmlformats.org/spreadsheetml/2006/main" count="100" uniqueCount="91">
  <si>
    <t xml:space="preserve"> Name</t>
  </si>
  <si>
    <t xml:space="preserve">QBRat </t>
  </si>
  <si>
    <t xml:space="preserve">Comp </t>
  </si>
  <si>
    <t xml:space="preserve">Att </t>
  </si>
  <si>
    <t xml:space="preserve">Pct </t>
  </si>
  <si>
    <t xml:space="preserve">Yds </t>
  </si>
  <si>
    <t xml:space="preserve">Y/G </t>
  </si>
  <si>
    <t xml:space="preserve">Y/A </t>
  </si>
  <si>
    <t xml:space="preserve">TD </t>
  </si>
  <si>
    <t xml:space="preserve">Int </t>
  </si>
  <si>
    <t xml:space="preserve"> Peyton Manning</t>
  </si>
  <si>
    <t xml:space="preserve"> Drew Brees</t>
  </si>
  <si>
    <t xml:space="preserve"> Matthew Stafford</t>
  </si>
  <si>
    <t xml:space="preserve"> Matt Ryan</t>
  </si>
  <si>
    <t xml:space="preserve"> Philip Rivers</t>
  </si>
  <si>
    <t xml:space="preserve"> Tom Brady</t>
  </si>
  <si>
    <t xml:space="preserve"> Andy Dalton</t>
  </si>
  <si>
    <t xml:space="preserve"> Carson Palmer</t>
  </si>
  <si>
    <t xml:space="preserve"> Ben Roethlisberger</t>
  </si>
  <si>
    <t xml:space="preserve"> Ryan Tannehill</t>
  </si>
  <si>
    <t xml:space="preserve"> Joe Flacco</t>
  </si>
  <si>
    <t xml:space="preserve"> Tony Romo</t>
  </si>
  <si>
    <t xml:space="preserve"> Andrew Luck</t>
  </si>
  <si>
    <t xml:space="preserve"> Eli Manning</t>
  </si>
  <si>
    <t xml:space="preserve"> Cam Newton</t>
  </si>
  <si>
    <t xml:space="preserve"> Russell Wilson</t>
  </si>
  <si>
    <t xml:space="preserve"> Alex Smith</t>
  </si>
  <si>
    <t xml:space="preserve"> Chad Henne</t>
  </si>
  <si>
    <t xml:space="preserve"> Robert Griffin III</t>
  </si>
  <si>
    <t xml:space="preserve"> Colin Kaepernick</t>
  </si>
  <si>
    <t xml:space="preserve"> Geno Smith</t>
  </si>
  <si>
    <t xml:space="preserve"> Nick Foles</t>
  </si>
  <si>
    <t xml:space="preserve"> Jay Cutler</t>
  </si>
  <si>
    <t xml:space="preserve"> Mike Glennon</t>
  </si>
  <si>
    <t xml:space="preserve"> Aaron Rodgers</t>
  </si>
  <si>
    <t xml:space="preserve"> Ryan Fitzpatrick</t>
  </si>
  <si>
    <t xml:space="preserve"> Matt Schaub</t>
  </si>
  <si>
    <t xml:space="preserve"> Jason Campbell</t>
  </si>
  <si>
    <t xml:space="preserve"> EJ Manuel</t>
  </si>
  <si>
    <t xml:space="preserve"> Josh McCown</t>
  </si>
  <si>
    <t xml:space="preserve"> Matt Cassel</t>
  </si>
  <si>
    <t xml:space="preserve"> Terrelle Pryor</t>
  </si>
  <si>
    <t xml:space="preserve"> Case Keenum</t>
  </si>
  <si>
    <t xml:space="preserve"> Brandon Weeden</t>
  </si>
  <si>
    <t xml:space="preserve"> Sam Bradford</t>
  </si>
  <si>
    <t xml:space="preserve"> Kellen Clemens</t>
  </si>
  <si>
    <t xml:space="preserve"> Christian Ponder</t>
  </si>
  <si>
    <t xml:space="preserve"> Matt McGloin</t>
  </si>
  <si>
    <t xml:space="preserve"> Matt Flynn</t>
  </si>
  <si>
    <t xml:space="preserve"> Jake Locker</t>
  </si>
  <si>
    <t xml:space="preserve"> Michael Vick</t>
  </si>
  <si>
    <t xml:space="preserve"> Thad Lewis</t>
  </si>
  <si>
    <t xml:space="preserve"> Kirk Cousins</t>
  </si>
  <si>
    <t xml:space="preserve"> Josh Freeman</t>
  </si>
  <si>
    <t xml:space="preserve"> Scott Tolzien</t>
  </si>
  <si>
    <t xml:space="preserve"> Brian Hoyer</t>
  </si>
  <si>
    <t xml:space="preserve"> Blaine Gabbert</t>
  </si>
  <si>
    <t xml:space="preserve"> Kyle Orton</t>
  </si>
  <si>
    <t xml:space="preserve"> Jeff Tuel</t>
  </si>
  <si>
    <t xml:space="preserve"> Matt Barkley</t>
  </si>
  <si>
    <t xml:space="preserve"> Chase Daniel</t>
  </si>
  <si>
    <t>mean</t>
  </si>
  <si>
    <t>sigma</t>
  </si>
  <si>
    <t>Largest percentage changes[edit]</t>
  </si>
  <si>
    <t>[hide]</t>
  </si>
  <si>
    <t>Largest daily percentage gains</t>
  </si>
  <si>
    <t>Rank</t>
  </si>
  <si>
    <t>        Date</t>
  </si>
  <si>
    <t> % Change</t>
  </si>
  <si>
    <t>Within 2 standrd deviations</t>
  </si>
  <si>
    <t>HOW MANYSTD DEVIATIONS</t>
  </si>
  <si>
    <t>ABOVE OR BELOW AVERAGE</t>
  </si>
  <si>
    <t>ZSCORE=</t>
  </si>
  <si>
    <t>VALUE-MEAN</t>
  </si>
  <si>
    <t>--------------</t>
  </si>
  <si>
    <t>STD DEV</t>
  </si>
  <si>
    <t>SIGMA</t>
  </si>
  <si>
    <t>WITHIN 3 SIGMA OF MEAN</t>
  </si>
  <si>
    <t>AVERAGE RETURN = 0</t>
  </si>
  <si>
    <t>ZSCORE</t>
  </si>
  <si>
    <t>HOW ATYPICAL IS A DATA POINT?</t>
  </si>
  <si>
    <t>IQ=130</t>
  </si>
  <si>
    <t>STD DEV =15</t>
  </si>
  <si>
    <t>MEAN=100</t>
  </si>
  <si>
    <t>SAT=500</t>
  </si>
  <si>
    <t>STDEV=100</t>
  </si>
  <si>
    <t>700 SAT</t>
  </si>
  <si>
    <t>VALUE-AVERAGE</t>
  </si>
  <si>
    <t>----------------</t>
  </si>
  <si>
    <t>STDEV</t>
  </si>
  <si>
    <t>STDEV=.015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</si>
</sst>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quotePrefix="1" applyFont="1"/>
    <xf numFmtId="10" fontId="1" fillId="0" borderId="0" xfId="0" applyNumberFormat="1" applyFont="1"/>
    <xf numFmtId="14" fontId="1" fillId="0" borderId="0" xfId="0" applyNumberFormat="1" applyFont="1"/>
    <xf numFmtId="0" fontId="2" fillId="0" borderId="0" xfId="0" applyFont="1"/>
    <xf numFmtId="0" fontId="2" fillId="0" borderId="0" xfId="0" quotePrefix="1" applyFont="1"/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110" zoomScaleNormal="110" workbookViewId="0">
      <selection activeCell="M17" sqref="M17"/>
    </sheetView>
  </sheetViews>
  <sheetFormatPr defaultRowHeight="15" x14ac:dyDescent="0.25"/>
  <cols>
    <col min="1" max="1" width="16.85546875" style="1" bestFit="1" customWidth="1"/>
    <col min="2" max="2" width="6.85546875" style="1" bestFit="1" customWidth="1"/>
    <col min="3" max="3" width="6.28515625" style="1" bestFit="1" customWidth="1"/>
    <col min="4" max="4" width="4" style="1" bestFit="1" customWidth="1"/>
    <col min="5" max="6" width="5" style="1" bestFit="1" customWidth="1"/>
    <col min="7" max="7" width="6" style="1" bestFit="1" customWidth="1"/>
    <col min="8" max="8" width="4.28515625" style="1" bestFit="1" customWidth="1"/>
    <col min="9" max="10" width="3.7109375" style="1" bestFit="1" customWidth="1"/>
    <col min="11" max="11" width="12.28515625" style="1" bestFit="1" customWidth="1"/>
    <col min="12" max="12" width="14.42578125" style="1" customWidth="1"/>
    <col min="13" max="14" width="4.28515625" style="1" bestFit="1" customWidth="1"/>
    <col min="15" max="15" width="4.5703125" style="1" bestFit="1" customWidth="1"/>
    <col min="16" max="16" width="4.85546875" style="1" bestFit="1" customWidth="1"/>
    <col min="17" max="17" width="4.7109375" style="1" bestFit="1" customWidth="1"/>
    <col min="18" max="18" width="3.7109375" style="1" bestFit="1" customWidth="1"/>
    <col min="19" max="19" width="3.85546875" style="1" bestFit="1" customWidth="1"/>
    <col min="20" max="16384" width="9.140625" style="1"/>
  </cols>
  <sheetData>
    <row r="1" spans="1:23" x14ac:dyDescent="0.25">
      <c r="M1" s="1" t="s">
        <v>80</v>
      </c>
    </row>
    <row r="2" spans="1:23" x14ac:dyDescent="0.25">
      <c r="A2" s="1" t="s">
        <v>61</v>
      </c>
      <c r="B2" s="1">
        <f>AVERAGE(B5:B55)</f>
        <v>82.094117647058809</v>
      </c>
      <c r="C2" s="1">
        <f t="shared" ref="C2:J2" si="0">AVERAGE(C5:C55)</f>
        <v>215.60784313725489</v>
      </c>
      <c r="D2" s="1">
        <f t="shared" si="0"/>
        <v>352.0980392156863</v>
      </c>
      <c r="E2" s="1">
        <f t="shared" si="0"/>
        <v>60.04313725490195</v>
      </c>
      <c r="F2" s="1">
        <f t="shared" si="0"/>
        <v>2509.9411764705883</v>
      </c>
      <c r="G2" s="1">
        <f t="shared" si="0"/>
        <v>217.70980392156861</v>
      </c>
      <c r="H2" s="1">
        <f t="shared" si="0"/>
        <v>7.0156862745098039</v>
      </c>
      <c r="I2" s="1">
        <f t="shared" si="0"/>
        <v>15.627450980392156</v>
      </c>
      <c r="J2" s="1">
        <f t="shared" si="0"/>
        <v>9.6470588235294112</v>
      </c>
    </row>
    <row r="3" spans="1:23" x14ac:dyDescent="0.25">
      <c r="A3" s="1" t="s">
        <v>62</v>
      </c>
      <c r="B3" s="1">
        <f>STDEV(B5:B55)</f>
        <v>16.483062964931158</v>
      </c>
      <c r="C3" s="1">
        <f t="shared" ref="C3:J3" si="1">STDEV(C5:C55)</f>
        <v>125.13018475673606</v>
      </c>
      <c r="D3" s="1">
        <f t="shared" si="1"/>
        <v>192.6967830454843</v>
      </c>
      <c r="E3" s="1">
        <f t="shared" si="1"/>
        <v>5.3937094805694086</v>
      </c>
      <c r="F3" s="1">
        <f t="shared" si="1"/>
        <v>1435.1862514916272</v>
      </c>
      <c r="G3" s="1">
        <f t="shared" si="1"/>
        <v>51.81557007271838</v>
      </c>
      <c r="H3" s="1">
        <f t="shared" si="1"/>
        <v>0.83889750244463646</v>
      </c>
      <c r="I3" s="1">
        <f t="shared" si="1"/>
        <v>11.508189752195999</v>
      </c>
      <c r="J3" s="1">
        <f t="shared" si="1"/>
        <v>6.0227021490748314</v>
      </c>
      <c r="T3" s="1" t="s">
        <v>69</v>
      </c>
    </row>
    <row r="4" spans="1:23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  <c r="T4" s="1">
        <f>_xlfn.NORM.DIST(2,0,1,TRUE)-_xlfn.NORM.DIST(-2,0,1,TRUE)</f>
        <v>0.95449973610364158</v>
      </c>
    </row>
    <row r="5" spans="1:23" x14ac:dyDescent="0.25">
      <c r="A5" s="1" t="s">
        <v>10</v>
      </c>
      <c r="B5" s="1">
        <v>115.1</v>
      </c>
      <c r="C5" s="1">
        <v>450</v>
      </c>
      <c r="D5" s="1">
        <v>659</v>
      </c>
      <c r="E5" s="1">
        <v>68.3</v>
      </c>
      <c r="F5" s="1">
        <v>5477</v>
      </c>
      <c r="G5" s="1">
        <v>342.3</v>
      </c>
      <c r="H5" s="1">
        <v>8.3000000000000007</v>
      </c>
      <c r="I5" s="1">
        <v>55</v>
      </c>
      <c r="J5" s="1">
        <v>10</v>
      </c>
      <c r="K5">
        <f>(B5-B$2)/B$3</f>
        <v>2.0024119560280425</v>
      </c>
      <c r="L5">
        <f t="shared" ref="L5:S5" si="2">(C5-C$2)/C$3</f>
        <v>1.873186372404259</v>
      </c>
      <c r="M5">
        <f t="shared" si="2"/>
        <v>1.5926677961814875</v>
      </c>
      <c r="N5">
        <f t="shared" si="2"/>
        <v>1.5308319394737551</v>
      </c>
      <c r="O5">
        <f t="shared" si="2"/>
        <v>2.0673684829726238</v>
      </c>
      <c r="P5">
        <f t="shared" si="2"/>
        <v>2.4044933965520507</v>
      </c>
      <c r="Q5">
        <f t="shared" si="2"/>
        <v>1.5309542843405424</v>
      </c>
      <c r="R5">
        <f t="shared" si="2"/>
        <v>3.4212634538889795</v>
      </c>
      <c r="S5">
        <f t="shared" si="2"/>
        <v>5.8601798284978329E-2</v>
      </c>
      <c r="T5" s="1" t="str">
        <f ca="1">_xlfn.FORMULATEXT(T4)</f>
        <v>=NORM.DIST(2,0,1,TRUE)-NORM.DIST(-2,0,1,TRUE)</v>
      </c>
    </row>
    <row r="6" spans="1:23" x14ac:dyDescent="0.25">
      <c r="A6" s="1" t="s">
        <v>11</v>
      </c>
      <c r="B6" s="1">
        <v>104.7</v>
      </c>
      <c r="C6" s="1">
        <v>446</v>
      </c>
      <c r="D6" s="1">
        <v>650</v>
      </c>
      <c r="E6" s="1">
        <v>68.599999999999994</v>
      </c>
      <c r="F6" s="1">
        <v>5162</v>
      </c>
      <c r="G6" s="1">
        <v>322.60000000000002</v>
      </c>
      <c r="H6" s="1">
        <v>7.9</v>
      </c>
      <c r="I6" s="1">
        <v>39</v>
      </c>
      <c r="J6" s="1">
        <v>12</v>
      </c>
      <c r="K6">
        <f t="shared" ref="K6:K55" si="3">(B6-B$2)/B$3</f>
        <v>1.3714612630575247</v>
      </c>
      <c r="L6">
        <f t="shared" ref="L6:L55" si="4">(C6-C$2)/C$3</f>
        <v>1.8412196650284458</v>
      </c>
      <c r="M6">
        <f t="shared" ref="M6:M55" si="5">(D6-D$2)/D$3</f>
        <v>1.5459622941084423</v>
      </c>
      <c r="N6">
        <f t="shared" ref="N6:N55" si="6">(E6-E$2)/E$3</f>
        <v>1.586452287785197</v>
      </c>
      <c r="O6">
        <f t="shared" ref="O6:O55" si="7">(F6-F$2)/F$3</f>
        <v>1.8478847750757481</v>
      </c>
      <c r="P6">
        <f t="shared" ref="P6:P55" si="8">(G6-G$2)/G$3</f>
        <v>2.024298795347184</v>
      </c>
      <c r="Q6">
        <f t="shared" ref="Q6:Q55" si="9">(H6-H$2)/H$3</f>
        <v>1.0541379881489841</v>
      </c>
      <c r="R6">
        <f t="shared" ref="R6:R55" si="10">(I6-I$2)/I$3</f>
        <v>2.0309492216313068</v>
      </c>
      <c r="S6">
        <f t="shared" ref="S6:S55" si="11">(J6-J$2)/J$3</f>
        <v>0.3906786552331884</v>
      </c>
    </row>
    <row r="7" spans="1:23" x14ac:dyDescent="0.25">
      <c r="A7" s="1" t="s">
        <v>12</v>
      </c>
      <c r="B7" s="1">
        <v>84.2</v>
      </c>
      <c r="C7" s="1">
        <v>371</v>
      </c>
      <c r="D7" s="1">
        <v>634</v>
      </c>
      <c r="E7" s="1">
        <v>58.5</v>
      </c>
      <c r="F7" s="1">
        <v>4650</v>
      </c>
      <c r="G7" s="1">
        <v>290.60000000000002</v>
      </c>
      <c r="H7" s="1">
        <v>7.3</v>
      </c>
      <c r="I7" s="1">
        <v>29</v>
      </c>
      <c r="J7" s="1">
        <v>19</v>
      </c>
      <c r="K7">
        <f t="shared" si="3"/>
        <v>0.12776037787525307</v>
      </c>
      <c r="L7">
        <f t="shared" si="4"/>
        <v>1.2418439017319518</v>
      </c>
      <c r="M7">
        <f t="shared" si="5"/>
        <v>1.4629302904230288</v>
      </c>
      <c r="N7">
        <f t="shared" si="6"/>
        <v>-0.28609943870003218</v>
      </c>
      <c r="O7">
        <f t="shared" si="7"/>
        <v>1.4911366530338426</v>
      </c>
      <c r="P7">
        <f t="shared" si="8"/>
        <v>1.4067238086184661</v>
      </c>
      <c r="Q7">
        <f t="shared" si="9"/>
        <v>0.33891354386164646</v>
      </c>
      <c r="R7">
        <f t="shared" si="10"/>
        <v>1.1620028264702609</v>
      </c>
      <c r="S7">
        <f t="shared" si="11"/>
        <v>1.5529476545519236</v>
      </c>
      <c r="T7" s="1" t="s">
        <v>70</v>
      </c>
    </row>
    <row r="8" spans="1:23" x14ac:dyDescent="0.25">
      <c r="A8" s="1" t="s">
        <v>13</v>
      </c>
      <c r="B8" s="1">
        <v>89.6</v>
      </c>
      <c r="C8" s="1">
        <v>439</v>
      </c>
      <c r="D8" s="1">
        <v>651</v>
      </c>
      <c r="E8" s="1">
        <v>67.400000000000006</v>
      </c>
      <c r="F8" s="1">
        <v>4515</v>
      </c>
      <c r="G8" s="1">
        <v>282.2</v>
      </c>
      <c r="H8" s="1">
        <v>6.9</v>
      </c>
      <c r="I8" s="1">
        <v>26</v>
      </c>
      <c r="J8" s="1">
        <v>17</v>
      </c>
      <c r="K8">
        <f t="shared" si="3"/>
        <v>0.45536939153302169</v>
      </c>
      <c r="L8">
        <f t="shared" si="4"/>
        <v>1.785277927120773</v>
      </c>
      <c r="M8">
        <f t="shared" si="5"/>
        <v>1.5511517943387807</v>
      </c>
      <c r="N8">
        <f t="shared" si="6"/>
        <v>1.3639708945394291</v>
      </c>
      <c r="O8">
        <f t="shared" si="7"/>
        <v>1.3970722067923245</v>
      </c>
      <c r="P8">
        <f t="shared" si="8"/>
        <v>1.244610374602177</v>
      </c>
      <c r="Q8">
        <f t="shared" si="9"/>
        <v>-0.13790275232991089</v>
      </c>
      <c r="R8">
        <f t="shared" si="10"/>
        <v>0.90131890792194735</v>
      </c>
      <c r="S8">
        <f t="shared" si="11"/>
        <v>1.2208707976037134</v>
      </c>
      <c r="T8" s="1" t="s">
        <v>71</v>
      </c>
    </row>
    <row r="9" spans="1:23" x14ac:dyDescent="0.25">
      <c r="A9" s="1" t="s">
        <v>14</v>
      </c>
      <c r="B9" s="1">
        <v>105.5</v>
      </c>
      <c r="C9" s="1">
        <v>378</v>
      </c>
      <c r="D9" s="1">
        <v>544</v>
      </c>
      <c r="E9" s="1">
        <v>69.5</v>
      </c>
      <c r="F9" s="1">
        <v>4478</v>
      </c>
      <c r="G9" s="1">
        <v>279.89999999999998</v>
      </c>
      <c r="H9" s="1">
        <v>8.1999999999999993</v>
      </c>
      <c r="I9" s="1">
        <v>32</v>
      </c>
      <c r="J9" s="1">
        <v>11</v>
      </c>
      <c r="K9">
        <f t="shared" si="3"/>
        <v>1.4199959317475643</v>
      </c>
      <c r="L9">
        <f t="shared" si="4"/>
        <v>1.2977856396396246</v>
      </c>
      <c r="M9">
        <f t="shared" si="5"/>
        <v>0.99587526969257711</v>
      </c>
      <c r="N9">
        <f t="shared" si="6"/>
        <v>1.7533133327195254</v>
      </c>
      <c r="O9">
        <f t="shared" si="7"/>
        <v>1.37129158078539</v>
      </c>
      <c r="P9">
        <f t="shared" si="8"/>
        <v>1.2002221724310502</v>
      </c>
      <c r="Q9">
        <f t="shared" si="9"/>
        <v>1.4117502102926511</v>
      </c>
      <c r="R9">
        <f t="shared" si="10"/>
        <v>1.4226867450185747</v>
      </c>
      <c r="S9">
        <f t="shared" si="11"/>
        <v>0.22464022675908335</v>
      </c>
      <c r="U9" s="6"/>
      <c r="V9" s="6" t="s">
        <v>73</v>
      </c>
      <c r="W9" s="6"/>
    </row>
    <row r="10" spans="1:23" x14ac:dyDescent="0.25">
      <c r="A10" s="1" t="s">
        <v>15</v>
      </c>
      <c r="B10" s="1">
        <v>87.3</v>
      </c>
      <c r="C10" s="1">
        <v>380</v>
      </c>
      <c r="D10" s="1">
        <v>628</v>
      </c>
      <c r="E10" s="1">
        <v>60.5</v>
      </c>
      <c r="F10" s="1">
        <v>4343</v>
      </c>
      <c r="G10" s="1">
        <v>271.39999999999998</v>
      </c>
      <c r="H10" s="1">
        <v>6.9</v>
      </c>
      <c r="I10" s="1">
        <v>25</v>
      </c>
      <c r="J10" s="1">
        <v>11</v>
      </c>
      <c r="K10">
        <f t="shared" si="3"/>
        <v>0.3158322190491572</v>
      </c>
      <c r="L10">
        <f t="shared" si="4"/>
        <v>1.3137689933275312</v>
      </c>
      <c r="M10">
        <f t="shared" si="5"/>
        <v>1.4317932890409986</v>
      </c>
      <c r="N10">
        <f t="shared" si="6"/>
        <v>8.4702883376251009E-2</v>
      </c>
      <c r="O10">
        <f t="shared" si="7"/>
        <v>1.2772271345438719</v>
      </c>
      <c r="P10">
        <f t="shared" si="8"/>
        <v>1.0361788165812347</v>
      </c>
      <c r="Q10">
        <f t="shared" si="9"/>
        <v>-0.13790275232991089</v>
      </c>
      <c r="R10">
        <f t="shared" si="10"/>
        <v>0.8144242684058427</v>
      </c>
      <c r="S10">
        <f t="shared" si="11"/>
        <v>0.22464022675908335</v>
      </c>
      <c r="U10" s="6" t="s">
        <v>72</v>
      </c>
      <c r="V10" s="7" t="s">
        <v>74</v>
      </c>
      <c r="W10" s="6"/>
    </row>
    <row r="11" spans="1:23" x14ac:dyDescent="0.25">
      <c r="A11" s="1" t="s">
        <v>16</v>
      </c>
      <c r="B11" s="1">
        <v>88.8</v>
      </c>
      <c r="C11" s="1">
        <v>363</v>
      </c>
      <c r="D11" s="1">
        <v>586</v>
      </c>
      <c r="E11" s="1">
        <v>61.9</v>
      </c>
      <c r="F11" s="1">
        <v>4293</v>
      </c>
      <c r="G11" s="1">
        <v>268.3</v>
      </c>
      <c r="H11" s="1">
        <v>7.3</v>
      </c>
      <c r="I11" s="1">
        <v>33</v>
      </c>
      <c r="J11" s="1">
        <v>20</v>
      </c>
      <c r="K11">
        <f t="shared" si="3"/>
        <v>0.406834722842982</v>
      </c>
      <c r="L11">
        <f t="shared" si="4"/>
        <v>1.1779104869803259</v>
      </c>
      <c r="M11">
        <f t="shared" si="5"/>
        <v>1.2138342793667878</v>
      </c>
      <c r="N11">
        <f t="shared" si="6"/>
        <v>0.34426450882964899</v>
      </c>
      <c r="O11">
        <f t="shared" si="7"/>
        <v>1.242388450750717</v>
      </c>
      <c r="P11">
        <f t="shared" si="8"/>
        <v>0.97635123974189075</v>
      </c>
      <c r="Q11">
        <f t="shared" si="9"/>
        <v>0.33891354386164646</v>
      </c>
      <c r="R11">
        <f t="shared" si="10"/>
        <v>1.5095813845346793</v>
      </c>
      <c r="S11">
        <f t="shared" si="11"/>
        <v>1.7189860830260286</v>
      </c>
      <c r="U11" s="6"/>
      <c r="V11" s="6" t="s">
        <v>75</v>
      </c>
      <c r="W11" s="6"/>
    </row>
    <row r="12" spans="1:23" x14ac:dyDescent="0.25">
      <c r="A12" s="1" t="s">
        <v>17</v>
      </c>
      <c r="B12" s="1">
        <v>83.9</v>
      </c>
      <c r="C12" s="1">
        <v>362</v>
      </c>
      <c r="D12" s="1">
        <v>572</v>
      </c>
      <c r="E12" s="1">
        <v>63.3</v>
      </c>
      <c r="F12" s="1">
        <v>4274</v>
      </c>
      <c r="G12" s="1">
        <v>267.10000000000002</v>
      </c>
      <c r="H12" s="1">
        <v>7.5</v>
      </c>
      <c r="I12" s="1">
        <v>24</v>
      </c>
      <c r="J12" s="1">
        <v>22</v>
      </c>
      <c r="K12">
        <f t="shared" si="3"/>
        <v>0.10955987711648829</v>
      </c>
      <c r="L12">
        <f t="shared" si="4"/>
        <v>1.1699188101363727</v>
      </c>
      <c r="M12">
        <f t="shared" si="5"/>
        <v>1.141181276142051</v>
      </c>
      <c r="N12">
        <f t="shared" si="6"/>
        <v>0.60382613428304699</v>
      </c>
      <c r="O12">
        <f t="shared" si="7"/>
        <v>1.2291497509093181</v>
      </c>
      <c r="P12">
        <f t="shared" si="8"/>
        <v>0.95319217773956411</v>
      </c>
      <c r="Q12">
        <f t="shared" si="9"/>
        <v>0.57732169195742566</v>
      </c>
      <c r="R12">
        <f t="shared" si="10"/>
        <v>0.72752962888973816</v>
      </c>
      <c r="S12">
        <f t="shared" si="11"/>
        <v>2.0510629399742388</v>
      </c>
      <c r="V12" s="1" t="s">
        <v>76</v>
      </c>
    </row>
    <row r="13" spans="1:23" x14ac:dyDescent="0.25">
      <c r="A13" s="1" t="s">
        <v>18</v>
      </c>
      <c r="B13" s="1">
        <v>92</v>
      </c>
      <c r="C13" s="1">
        <v>375</v>
      </c>
      <c r="D13" s="1">
        <v>584</v>
      </c>
      <c r="E13" s="1">
        <v>64.2</v>
      </c>
      <c r="F13" s="1">
        <v>4261</v>
      </c>
      <c r="G13" s="1">
        <v>266.3</v>
      </c>
      <c r="H13" s="1">
        <v>7.3</v>
      </c>
      <c r="I13" s="1">
        <v>28</v>
      </c>
      <c r="J13" s="1">
        <v>14</v>
      </c>
      <c r="K13">
        <f t="shared" si="3"/>
        <v>0.60097339760314161</v>
      </c>
      <c r="L13">
        <f t="shared" si="4"/>
        <v>1.2738106091077648</v>
      </c>
      <c r="M13">
        <f t="shared" si="5"/>
        <v>1.2034552789061113</v>
      </c>
      <c r="N13">
        <f t="shared" si="6"/>
        <v>0.77068717921737551</v>
      </c>
      <c r="O13">
        <f t="shared" si="7"/>
        <v>1.2200916931230978</v>
      </c>
      <c r="P13">
        <f t="shared" si="8"/>
        <v>0.9377528030713459</v>
      </c>
      <c r="Q13">
        <f t="shared" si="9"/>
        <v>0.33891354386164646</v>
      </c>
      <c r="R13">
        <f t="shared" si="10"/>
        <v>1.0751081869541563</v>
      </c>
      <c r="S13">
        <f t="shared" si="11"/>
        <v>0.72275551218139844</v>
      </c>
      <c r="U13" s="1" t="s">
        <v>77</v>
      </c>
    </row>
    <row r="14" spans="1:23" x14ac:dyDescent="0.25">
      <c r="A14" s="1" t="s">
        <v>19</v>
      </c>
      <c r="B14" s="1">
        <v>81.7</v>
      </c>
      <c r="C14" s="1">
        <v>355</v>
      </c>
      <c r="D14" s="1">
        <v>588</v>
      </c>
      <c r="E14" s="1">
        <v>60.4</v>
      </c>
      <c r="F14" s="1">
        <v>3913</v>
      </c>
      <c r="G14" s="1">
        <v>244.6</v>
      </c>
      <c r="H14" s="1">
        <v>6.7</v>
      </c>
      <c r="I14" s="1">
        <v>24</v>
      </c>
      <c r="J14" s="1">
        <v>17</v>
      </c>
      <c r="K14">
        <f t="shared" si="3"/>
        <v>-2.3910461781121529E-2</v>
      </c>
      <c r="L14">
        <f t="shared" si="4"/>
        <v>1.1139770722286997</v>
      </c>
      <c r="M14">
        <f t="shared" si="5"/>
        <v>1.2242132798274645</v>
      </c>
      <c r="N14">
        <f t="shared" si="6"/>
        <v>6.6162767272436585E-2</v>
      </c>
      <c r="O14">
        <f t="shared" si="7"/>
        <v>0.97761445392274027</v>
      </c>
      <c r="P14">
        <f t="shared" si="8"/>
        <v>0.5189597651959339</v>
      </c>
      <c r="Q14">
        <f t="shared" si="9"/>
        <v>-0.3763109004256901</v>
      </c>
      <c r="R14">
        <f t="shared" si="10"/>
        <v>0.72752962888973816</v>
      </c>
      <c r="S14">
        <f t="shared" si="11"/>
        <v>1.2208707976037134</v>
      </c>
      <c r="U14" s="4">
        <v>0.997</v>
      </c>
    </row>
    <row r="15" spans="1:23" x14ac:dyDescent="0.25">
      <c r="A15" s="1" t="s">
        <v>20</v>
      </c>
      <c r="B15" s="1">
        <v>73.099999999999994</v>
      </c>
      <c r="C15" s="1">
        <v>362</v>
      </c>
      <c r="D15" s="1">
        <v>614</v>
      </c>
      <c r="E15" s="1">
        <v>59</v>
      </c>
      <c r="F15" s="1">
        <v>3912</v>
      </c>
      <c r="G15" s="1">
        <v>244.5</v>
      </c>
      <c r="H15" s="1">
        <v>6.4</v>
      </c>
      <c r="I15" s="1">
        <v>19</v>
      </c>
      <c r="J15" s="1">
        <v>22</v>
      </c>
      <c r="K15">
        <f t="shared" si="3"/>
        <v>-0.54565815019905062</v>
      </c>
      <c r="L15">
        <f t="shared" si="4"/>
        <v>1.1699188101363727</v>
      </c>
      <c r="M15">
        <f t="shared" si="5"/>
        <v>1.3591402858162618</v>
      </c>
      <c r="N15">
        <f t="shared" si="6"/>
        <v>-0.19339885818096139</v>
      </c>
      <c r="O15">
        <f t="shared" si="7"/>
        <v>0.9769176802468772</v>
      </c>
      <c r="P15">
        <f t="shared" si="8"/>
        <v>0.51702984336240676</v>
      </c>
      <c r="Q15">
        <f t="shared" si="9"/>
        <v>-0.73392312256935832</v>
      </c>
      <c r="R15">
        <f t="shared" si="10"/>
        <v>0.29305643130921538</v>
      </c>
      <c r="S15">
        <f t="shared" si="11"/>
        <v>2.0510629399742388</v>
      </c>
    </row>
    <row r="16" spans="1:23" x14ac:dyDescent="0.25">
      <c r="A16" s="1" t="s">
        <v>21</v>
      </c>
      <c r="B16" s="1">
        <v>96.7</v>
      </c>
      <c r="C16" s="1">
        <v>342</v>
      </c>
      <c r="D16" s="1">
        <v>535</v>
      </c>
      <c r="E16" s="1">
        <v>63.9</v>
      </c>
      <c r="F16" s="1">
        <v>3828</v>
      </c>
      <c r="G16" s="1">
        <v>255.2</v>
      </c>
      <c r="H16" s="1">
        <v>7.2</v>
      </c>
      <c r="I16" s="1">
        <v>31</v>
      </c>
      <c r="J16" s="1">
        <v>10</v>
      </c>
      <c r="K16">
        <f t="shared" si="3"/>
        <v>0.88611457615712608</v>
      </c>
      <c r="L16">
        <f t="shared" si="4"/>
        <v>1.0100852732573076</v>
      </c>
      <c r="M16">
        <f t="shared" si="5"/>
        <v>0.94916976761953198</v>
      </c>
      <c r="N16">
        <f t="shared" si="6"/>
        <v>0.71506683090593215</v>
      </c>
      <c r="O16">
        <f t="shared" si="7"/>
        <v>0.91838869147437707</v>
      </c>
      <c r="P16">
        <f t="shared" si="8"/>
        <v>0.72353147954982155</v>
      </c>
      <c r="Q16">
        <f t="shared" si="9"/>
        <v>0.21970946981375739</v>
      </c>
      <c r="R16">
        <f t="shared" si="10"/>
        <v>1.3357921055024702</v>
      </c>
      <c r="S16">
        <f t="shared" si="11"/>
        <v>5.8601798284978329E-2</v>
      </c>
      <c r="V16" s="1" t="s">
        <v>81</v>
      </c>
    </row>
    <row r="17" spans="1:22" x14ac:dyDescent="0.25">
      <c r="A17" s="1" t="s">
        <v>22</v>
      </c>
      <c r="B17" s="1">
        <v>87</v>
      </c>
      <c r="C17" s="1">
        <v>343</v>
      </c>
      <c r="D17" s="1">
        <v>570</v>
      </c>
      <c r="E17" s="1">
        <v>60.2</v>
      </c>
      <c r="F17" s="1">
        <v>3822</v>
      </c>
      <c r="G17" s="1">
        <v>238.9</v>
      </c>
      <c r="H17" s="1">
        <v>6.7</v>
      </c>
      <c r="I17" s="1">
        <v>23</v>
      </c>
      <c r="J17" s="1">
        <v>9</v>
      </c>
      <c r="K17">
        <f t="shared" si="3"/>
        <v>0.29763171829039242</v>
      </c>
      <c r="L17">
        <f t="shared" si="4"/>
        <v>1.0180769501012608</v>
      </c>
      <c r="M17">
        <f t="shared" si="5"/>
        <v>1.1308022756813743</v>
      </c>
      <c r="N17">
        <f t="shared" si="6"/>
        <v>2.9082535064809057E-2</v>
      </c>
      <c r="O17">
        <f t="shared" si="7"/>
        <v>0.91420804941919842</v>
      </c>
      <c r="P17">
        <f t="shared" si="8"/>
        <v>0.40895422068488119</v>
      </c>
      <c r="Q17">
        <f t="shared" si="9"/>
        <v>-0.3763109004256901</v>
      </c>
      <c r="R17">
        <f t="shared" si="10"/>
        <v>0.64063498937363361</v>
      </c>
      <c r="S17">
        <f t="shared" si="11"/>
        <v>-0.10743663018912669</v>
      </c>
      <c r="V17" s="1" t="s">
        <v>82</v>
      </c>
    </row>
    <row r="18" spans="1:22" x14ac:dyDescent="0.25">
      <c r="A18" s="1" t="s">
        <v>23</v>
      </c>
      <c r="B18" s="1">
        <v>69.400000000000006</v>
      </c>
      <c r="C18" s="1">
        <v>317</v>
      </c>
      <c r="D18" s="1">
        <v>551</v>
      </c>
      <c r="E18" s="1">
        <v>57.5</v>
      </c>
      <c r="F18" s="1">
        <v>3818</v>
      </c>
      <c r="G18" s="1">
        <v>238.6</v>
      </c>
      <c r="H18" s="1">
        <v>6.9</v>
      </c>
      <c r="I18" s="1">
        <v>18</v>
      </c>
      <c r="J18" s="1">
        <v>27</v>
      </c>
      <c r="K18">
        <f t="shared" si="3"/>
        <v>-0.77013099289048437</v>
      </c>
      <c r="L18">
        <f t="shared" si="4"/>
        <v>0.81029335215847609</v>
      </c>
      <c r="M18">
        <f t="shared" si="5"/>
        <v>1.0322017713049456</v>
      </c>
      <c r="N18">
        <f t="shared" si="6"/>
        <v>-0.47150059973817376</v>
      </c>
      <c r="O18">
        <f t="shared" si="7"/>
        <v>0.91142095471574602</v>
      </c>
      <c r="P18">
        <f t="shared" si="8"/>
        <v>0.40316445518429928</v>
      </c>
      <c r="Q18">
        <f t="shared" si="9"/>
        <v>-0.13790275232991089</v>
      </c>
      <c r="R18">
        <f t="shared" si="10"/>
        <v>0.20616179179311084</v>
      </c>
      <c r="S18">
        <f t="shared" si="11"/>
        <v>2.8812550823447634</v>
      </c>
      <c r="V18" s="1" t="s">
        <v>83</v>
      </c>
    </row>
    <row r="19" spans="1:22" x14ac:dyDescent="0.25">
      <c r="A19" s="1" t="s">
        <v>24</v>
      </c>
      <c r="B19" s="1">
        <v>88.8</v>
      </c>
      <c r="C19" s="1">
        <v>292</v>
      </c>
      <c r="D19" s="1">
        <v>473</v>
      </c>
      <c r="E19" s="1">
        <v>61.7</v>
      </c>
      <c r="F19" s="1">
        <v>3379</v>
      </c>
      <c r="G19" s="1">
        <v>211.2</v>
      </c>
      <c r="H19" s="1">
        <v>7.1</v>
      </c>
      <c r="I19" s="1">
        <v>24</v>
      </c>
      <c r="J19" s="1">
        <v>13</v>
      </c>
      <c r="K19">
        <f t="shared" si="3"/>
        <v>0.406834722842982</v>
      </c>
      <c r="L19">
        <f t="shared" si="4"/>
        <v>0.61050143105964472</v>
      </c>
      <c r="M19">
        <f t="shared" si="5"/>
        <v>0.62742075333855418</v>
      </c>
      <c r="N19">
        <f t="shared" si="6"/>
        <v>0.30718427662202147</v>
      </c>
      <c r="O19">
        <f t="shared" si="7"/>
        <v>0.6055373110118466</v>
      </c>
      <c r="P19">
        <f t="shared" si="8"/>
        <v>-0.12563412720216546</v>
      </c>
      <c r="Q19">
        <f t="shared" si="9"/>
        <v>0.10050539576586726</v>
      </c>
      <c r="R19">
        <f t="shared" si="10"/>
        <v>0.72752962888973816</v>
      </c>
      <c r="S19">
        <f t="shared" si="11"/>
        <v>0.55671708370729345</v>
      </c>
      <c r="V19" s="1" t="s">
        <v>84</v>
      </c>
    </row>
    <row r="20" spans="1:22" x14ac:dyDescent="0.25">
      <c r="A20" s="1" t="s">
        <v>25</v>
      </c>
      <c r="B20" s="1">
        <v>101.2</v>
      </c>
      <c r="C20" s="1">
        <v>257</v>
      </c>
      <c r="D20" s="1">
        <v>407</v>
      </c>
      <c r="E20" s="1">
        <v>63.1</v>
      </c>
      <c r="F20" s="1">
        <v>3357</v>
      </c>
      <c r="G20" s="1">
        <v>209.8</v>
      </c>
      <c r="H20" s="1">
        <v>8.1999999999999993</v>
      </c>
      <c r="I20" s="1">
        <v>26</v>
      </c>
      <c r="J20" s="1">
        <v>9</v>
      </c>
      <c r="K20">
        <f t="shared" si="3"/>
        <v>1.1591220875386004</v>
      </c>
      <c r="L20">
        <f t="shared" si="4"/>
        <v>0.33079274152128085</v>
      </c>
      <c r="M20">
        <f t="shared" si="5"/>
        <v>0.28491373813622306</v>
      </c>
      <c r="N20">
        <f t="shared" si="6"/>
        <v>0.56674590207541942</v>
      </c>
      <c r="O20">
        <f t="shared" si="7"/>
        <v>0.59020829014285847</v>
      </c>
      <c r="P20">
        <f t="shared" si="8"/>
        <v>-0.15265303287154641</v>
      </c>
      <c r="Q20">
        <f t="shared" si="9"/>
        <v>1.4117502102926511</v>
      </c>
      <c r="R20">
        <f t="shared" si="10"/>
        <v>0.90131890792194735</v>
      </c>
      <c r="S20">
        <f t="shared" si="11"/>
        <v>-0.10743663018912669</v>
      </c>
      <c r="V20" s="1" t="s">
        <v>85</v>
      </c>
    </row>
    <row r="21" spans="1:22" x14ac:dyDescent="0.25">
      <c r="A21" s="1" t="s">
        <v>26</v>
      </c>
      <c r="B21" s="1">
        <v>89.1</v>
      </c>
      <c r="C21" s="1">
        <v>308</v>
      </c>
      <c r="D21" s="1">
        <v>508</v>
      </c>
      <c r="E21" s="1">
        <v>60.6</v>
      </c>
      <c r="F21" s="1">
        <v>3313</v>
      </c>
      <c r="G21" s="1">
        <v>220.9</v>
      </c>
      <c r="H21" s="1">
        <v>6.5</v>
      </c>
      <c r="I21" s="1">
        <v>23</v>
      </c>
      <c r="J21" s="1">
        <v>7</v>
      </c>
      <c r="K21">
        <f t="shared" si="3"/>
        <v>0.42503522360174673</v>
      </c>
      <c r="L21">
        <f t="shared" si="4"/>
        <v>0.73836826056289684</v>
      </c>
      <c r="M21">
        <f t="shared" si="5"/>
        <v>0.80905326140039646</v>
      </c>
      <c r="N21">
        <f t="shared" si="6"/>
        <v>0.10324299948006543</v>
      </c>
      <c r="O21">
        <f t="shared" si="7"/>
        <v>0.55955024840488221</v>
      </c>
      <c r="P21">
        <f t="shared" si="8"/>
        <v>6.1568290649977452E-2</v>
      </c>
      <c r="Q21">
        <f t="shared" si="9"/>
        <v>-0.6147190485214693</v>
      </c>
      <c r="R21">
        <f t="shared" si="10"/>
        <v>0.64063498937363361</v>
      </c>
      <c r="S21">
        <f t="shared" si="11"/>
        <v>-0.43951348713733673</v>
      </c>
      <c r="V21" s="1" t="s">
        <v>86</v>
      </c>
    </row>
    <row r="22" spans="1:22" x14ac:dyDescent="0.25">
      <c r="A22" s="1" t="s">
        <v>27</v>
      </c>
      <c r="B22" s="1">
        <v>76.5</v>
      </c>
      <c r="C22" s="1">
        <v>305</v>
      </c>
      <c r="D22" s="1">
        <v>503</v>
      </c>
      <c r="E22" s="1">
        <v>60.6</v>
      </c>
      <c r="F22" s="1">
        <v>3241</v>
      </c>
      <c r="G22" s="1">
        <v>216.1</v>
      </c>
      <c r="H22" s="1">
        <v>6.4</v>
      </c>
      <c r="I22" s="1">
        <v>13</v>
      </c>
      <c r="J22" s="1">
        <v>14</v>
      </c>
      <c r="K22">
        <f t="shared" si="3"/>
        <v>-0.33938580826638087</v>
      </c>
      <c r="L22">
        <f t="shared" si="4"/>
        <v>0.71439323003103705</v>
      </c>
      <c r="M22">
        <f t="shared" si="5"/>
        <v>0.78310576024870471</v>
      </c>
      <c r="N22">
        <f t="shared" si="6"/>
        <v>0.10324299948006543</v>
      </c>
      <c r="O22">
        <f t="shared" si="7"/>
        <v>0.50938254374273917</v>
      </c>
      <c r="P22">
        <f t="shared" si="8"/>
        <v>-3.1067957359330434E-2</v>
      </c>
      <c r="Q22">
        <f t="shared" si="9"/>
        <v>-0.73392312256935832</v>
      </c>
      <c r="R22">
        <f t="shared" si="10"/>
        <v>-0.22831140578741194</v>
      </c>
      <c r="S22">
        <f t="shared" si="11"/>
        <v>0.72275551218139844</v>
      </c>
    </row>
    <row r="23" spans="1:22" x14ac:dyDescent="0.25">
      <c r="A23" s="1" t="s">
        <v>28</v>
      </c>
      <c r="B23" s="1">
        <v>82.2</v>
      </c>
      <c r="C23" s="1">
        <v>274</v>
      </c>
      <c r="D23" s="1">
        <v>456</v>
      </c>
      <c r="E23" s="1">
        <v>60.1</v>
      </c>
      <c r="F23" s="1">
        <v>3203</v>
      </c>
      <c r="G23" s="1">
        <v>246.4</v>
      </c>
      <c r="H23" s="1">
        <v>7</v>
      </c>
      <c r="I23" s="1">
        <v>16</v>
      </c>
      <c r="J23" s="1">
        <v>12</v>
      </c>
      <c r="K23">
        <f t="shared" si="3"/>
        <v>6.423706150153391E-3</v>
      </c>
      <c r="L23">
        <f t="shared" si="4"/>
        <v>0.46665124786848622</v>
      </c>
      <c r="M23">
        <f t="shared" si="5"/>
        <v>0.53919924942280228</v>
      </c>
      <c r="N23">
        <f t="shared" si="6"/>
        <v>1.0542418960994634E-2</v>
      </c>
      <c r="O23">
        <f t="shared" si="7"/>
        <v>0.4829051440599415</v>
      </c>
      <c r="P23">
        <f t="shared" si="8"/>
        <v>0.55369835819942448</v>
      </c>
      <c r="Q23">
        <f t="shared" si="9"/>
        <v>-1.8698678282021815E-2</v>
      </c>
      <c r="R23">
        <f t="shared" si="10"/>
        <v>3.2372512760901737E-2</v>
      </c>
      <c r="S23">
        <f t="shared" si="11"/>
        <v>0.3906786552331884</v>
      </c>
    </row>
    <row r="24" spans="1:22" x14ac:dyDescent="0.25">
      <c r="A24" s="1" t="s">
        <v>29</v>
      </c>
      <c r="B24" s="1">
        <v>91.6</v>
      </c>
      <c r="C24" s="1">
        <v>243</v>
      </c>
      <c r="D24" s="1">
        <v>416</v>
      </c>
      <c r="E24" s="1">
        <v>58.4</v>
      </c>
      <c r="F24" s="1">
        <v>3197</v>
      </c>
      <c r="G24" s="1">
        <v>199.8</v>
      </c>
      <c r="H24" s="1">
        <v>7.7</v>
      </c>
      <c r="I24" s="1">
        <v>21</v>
      </c>
      <c r="J24" s="1">
        <v>8</v>
      </c>
      <c r="K24">
        <f t="shared" si="3"/>
        <v>0.57670606325812135</v>
      </c>
      <c r="L24">
        <f t="shared" si="4"/>
        <v>0.21890926570593533</v>
      </c>
      <c r="M24">
        <f t="shared" si="5"/>
        <v>0.33161924020926825</v>
      </c>
      <c r="N24">
        <f t="shared" si="6"/>
        <v>-0.30463955480384663</v>
      </c>
      <c r="O24">
        <f t="shared" si="7"/>
        <v>0.47872450200476296</v>
      </c>
      <c r="P24">
        <f t="shared" si="8"/>
        <v>-0.34564521622427075</v>
      </c>
      <c r="Q24">
        <f t="shared" si="9"/>
        <v>0.81572984005320481</v>
      </c>
      <c r="R24">
        <f t="shared" si="10"/>
        <v>0.46684571034142452</v>
      </c>
      <c r="S24">
        <f t="shared" si="11"/>
        <v>-0.27347505866323174</v>
      </c>
    </row>
    <row r="25" spans="1:22" x14ac:dyDescent="0.25">
      <c r="A25" s="1" t="s">
        <v>30</v>
      </c>
      <c r="B25" s="1">
        <v>66.5</v>
      </c>
      <c r="C25" s="1">
        <v>247</v>
      </c>
      <c r="D25" s="1">
        <v>443</v>
      </c>
      <c r="E25" s="1">
        <v>55.8</v>
      </c>
      <c r="F25" s="1">
        <v>3046</v>
      </c>
      <c r="G25" s="1">
        <v>190.4</v>
      </c>
      <c r="H25" s="1">
        <v>6.9</v>
      </c>
      <c r="I25" s="1">
        <v>12</v>
      </c>
      <c r="J25" s="1">
        <v>21</v>
      </c>
      <c r="K25">
        <f t="shared" si="3"/>
        <v>-0.94606916689187925</v>
      </c>
      <c r="L25">
        <f t="shared" si="4"/>
        <v>0.25087597308174836</v>
      </c>
      <c r="M25">
        <f t="shared" si="5"/>
        <v>0.47173574642840371</v>
      </c>
      <c r="N25">
        <f t="shared" si="6"/>
        <v>-0.78668257350301507</v>
      </c>
      <c r="O25">
        <f t="shared" si="7"/>
        <v>0.37351167694943532</v>
      </c>
      <c r="P25">
        <f t="shared" si="8"/>
        <v>-0.5270578685758317</v>
      </c>
      <c r="Q25">
        <f t="shared" si="9"/>
        <v>-0.13790275232991089</v>
      </c>
      <c r="R25">
        <f t="shared" si="10"/>
        <v>-0.31520604530351648</v>
      </c>
      <c r="S25">
        <f t="shared" si="11"/>
        <v>1.8850245115001336</v>
      </c>
    </row>
    <row r="26" spans="1:22" x14ac:dyDescent="0.25">
      <c r="A26" s="1" t="s">
        <v>31</v>
      </c>
      <c r="B26" s="1">
        <v>119.2</v>
      </c>
      <c r="C26" s="1">
        <v>203</v>
      </c>
      <c r="D26" s="1">
        <v>317</v>
      </c>
      <c r="E26" s="1">
        <v>64</v>
      </c>
      <c r="F26" s="1">
        <v>2891</v>
      </c>
      <c r="G26" s="1">
        <v>222.4</v>
      </c>
      <c r="H26" s="1">
        <v>9.1</v>
      </c>
      <c r="I26" s="1">
        <v>27</v>
      </c>
      <c r="J26" s="1">
        <v>2</v>
      </c>
      <c r="K26">
        <f t="shared" si="3"/>
        <v>2.2511521330644975</v>
      </c>
      <c r="L26">
        <f t="shared" si="4"/>
        <v>-0.10075780805219485</v>
      </c>
      <c r="M26">
        <f t="shared" si="5"/>
        <v>-0.18214128259422852</v>
      </c>
      <c r="N26">
        <f t="shared" si="6"/>
        <v>0.7336069470097466</v>
      </c>
      <c r="O26">
        <f t="shared" si="7"/>
        <v>0.26551175719065534</v>
      </c>
      <c r="P26">
        <f t="shared" si="8"/>
        <v>9.05171181528861E-2</v>
      </c>
      <c r="Q26">
        <f t="shared" si="9"/>
        <v>2.484586876723657</v>
      </c>
      <c r="R26">
        <f t="shared" si="10"/>
        <v>0.9882135474380519</v>
      </c>
      <c r="S26">
        <f t="shared" si="11"/>
        <v>-1.2697056295078619</v>
      </c>
    </row>
    <row r="27" spans="1:22" x14ac:dyDescent="0.25">
      <c r="A27" s="1" t="s">
        <v>32</v>
      </c>
      <c r="B27" s="1">
        <v>89.2</v>
      </c>
      <c r="C27" s="1">
        <v>224</v>
      </c>
      <c r="D27" s="1">
        <v>355</v>
      </c>
      <c r="E27" s="1">
        <v>63.1</v>
      </c>
      <c r="F27" s="1">
        <v>2621</v>
      </c>
      <c r="G27" s="1">
        <v>238.3</v>
      </c>
      <c r="H27" s="1">
        <v>7.4</v>
      </c>
      <c r="I27" s="1">
        <v>19</v>
      </c>
      <c r="J27" s="1">
        <v>12</v>
      </c>
      <c r="K27">
        <f t="shared" si="3"/>
        <v>0.43110205718800226</v>
      </c>
      <c r="L27">
        <f t="shared" si="4"/>
        <v>6.7067405670823491E-2</v>
      </c>
      <c r="M27">
        <f t="shared" si="5"/>
        <v>1.5059726158628812E-2</v>
      </c>
      <c r="N27">
        <f t="shared" si="6"/>
        <v>0.56674590207541942</v>
      </c>
      <c r="O27">
        <f t="shared" si="7"/>
        <v>7.7382864707619181E-2</v>
      </c>
      <c r="P27">
        <f t="shared" si="8"/>
        <v>0.39737468968371786</v>
      </c>
      <c r="Q27">
        <f t="shared" si="9"/>
        <v>0.45811761790953659</v>
      </c>
      <c r="R27">
        <f t="shared" si="10"/>
        <v>0.29305643130921538</v>
      </c>
      <c r="S27">
        <f t="shared" si="11"/>
        <v>0.3906786552331884</v>
      </c>
    </row>
    <row r="28" spans="1:22" x14ac:dyDescent="0.25">
      <c r="A28" s="1" t="s">
        <v>33</v>
      </c>
      <c r="B28" s="1">
        <v>83.9</v>
      </c>
      <c r="C28" s="1">
        <v>247</v>
      </c>
      <c r="D28" s="1">
        <v>416</v>
      </c>
      <c r="E28" s="1">
        <v>59.4</v>
      </c>
      <c r="F28" s="1">
        <v>2608</v>
      </c>
      <c r="G28" s="1">
        <v>200.6</v>
      </c>
      <c r="H28" s="1">
        <v>6.3</v>
      </c>
      <c r="I28" s="1">
        <v>19</v>
      </c>
      <c r="J28" s="1">
        <v>9</v>
      </c>
      <c r="K28">
        <f t="shared" si="3"/>
        <v>0.10955987711648829</v>
      </c>
      <c r="L28">
        <f t="shared" si="4"/>
        <v>0.25087597308174836</v>
      </c>
      <c r="M28">
        <f t="shared" si="5"/>
        <v>0.33161924020926825</v>
      </c>
      <c r="N28">
        <f t="shared" si="6"/>
        <v>-0.11923839376570501</v>
      </c>
      <c r="O28">
        <f t="shared" si="7"/>
        <v>6.8324806921398931E-2</v>
      </c>
      <c r="P28">
        <f t="shared" si="8"/>
        <v>-0.33020584155605309</v>
      </c>
      <c r="Q28">
        <f t="shared" si="9"/>
        <v>-0.85312719661724845</v>
      </c>
      <c r="R28">
        <f t="shared" si="10"/>
        <v>0.29305643130921538</v>
      </c>
      <c r="S28">
        <f t="shared" si="11"/>
        <v>-0.10743663018912669</v>
      </c>
    </row>
    <row r="29" spans="1:22" x14ac:dyDescent="0.25">
      <c r="A29" s="1" t="s">
        <v>34</v>
      </c>
      <c r="B29" s="1">
        <v>104.9</v>
      </c>
      <c r="C29" s="1">
        <v>193</v>
      </c>
      <c r="D29" s="1">
        <v>290</v>
      </c>
      <c r="E29" s="1">
        <v>66.599999999999994</v>
      </c>
      <c r="F29" s="1">
        <v>2536</v>
      </c>
      <c r="G29" s="1">
        <v>281.8</v>
      </c>
      <c r="H29" s="1">
        <v>8.6999999999999993</v>
      </c>
      <c r="I29" s="1">
        <v>17</v>
      </c>
      <c r="J29" s="1">
        <v>6</v>
      </c>
      <c r="K29">
        <f t="shared" si="3"/>
        <v>1.3835949302300348</v>
      </c>
      <c r="L29">
        <f t="shared" si="4"/>
        <v>-0.18067457649172738</v>
      </c>
      <c r="M29">
        <f t="shared" si="5"/>
        <v>-0.32225778881336398</v>
      </c>
      <c r="N29">
        <f t="shared" si="6"/>
        <v>1.2156499657089137</v>
      </c>
      <c r="O29">
        <f t="shared" si="7"/>
        <v>1.8157102259255955E-2</v>
      </c>
      <c r="P29">
        <f t="shared" si="8"/>
        <v>1.2368906872680685</v>
      </c>
      <c r="Q29">
        <f t="shared" si="9"/>
        <v>2.0077705805320987</v>
      </c>
      <c r="R29">
        <f t="shared" si="10"/>
        <v>0.11926715227700629</v>
      </c>
      <c r="S29">
        <f t="shared" si="11"/>
        <v>-0.60555191561144173</v>
      </c>
    </row>
    <row r="30" spans="1:22" x14ac:dyDescent="0.25">
      <c r="A30" s="1" t="s">
        <v>35</v>
      </c>
      <c r="B30" s="1">
        <v>82</v>
      </c>
      <c r="C30" s="1">
        <v>217</v>
      </c>
      <c r="D30" s="1">
        <v>350</v>
      </c>
      <c r="E30" s="1">
        <v>62</v>
      </c>
      <c r="F30" s="1">
        <v>2454</v>
      </c>
      <c r="G30" s="1">
        <v>223.1</v>
      </c>
      <c r="H30" s="1">
        <v>7</v>
      </c>
      <c r="I30" s="1">
        <v>14</v>
      </c>
      <c r="J30" s="1">
        <v>12</v>
      </c>
      <c r="K30">
        <f t="shared" si="3"/>
        <v>-5.7099610223567496E-3</v>
      </c>
      <c r="L30">
        <f t="shared" si="4"/>
        <v>1.1125667763150712E-2</v>
      </c>
      <c r="M30">
        <f t="shared" si="5"/>
        <v>-1.0887774993062942E-2</v>
      </c>
      <c r="N30">
        <f t="shared" si="6"/>
        <v>0.36280462493346338</v>
      </c>
      <c r="O30">
        <f t="shared" si="7"/>
        <v>-3.897833916151798E-2</v>
      </c>
      <c r="P30">
        <f t="shared" si="8"/>
        <v>0.10402657098757657</v>
      </c>
      <c r="Q30">
        <f t="shared" si="9"/>
        <v>-1.8698678282021815E-2</v>
      </c>
      <c r="R30">
        <f t="shared" si="10"/>
        <v>-0.14141676627130736</v>
      </c>
      <c r="S30">
        <f t="shared" si="11"/>
        <v>0.3906786552331884</v>
      </c>
    </row>
    <row r="31" spans="1:22" x14ac:dyDescent="0.25">
      <c r="A31" s="1" t="s">
        <v>36</v>
      </c>
      <c r="B31" s="1">
        <v>73</v>
      </c>
      <c r="C31" s="1">
        <v>219</v>
      </c>
      <c r="D31" s="1">
        <v>358</v>
      </c>
      <c r="E31" s="1">
        <v>61.2</v>
      </c>
      <c r="F31" s="1">
        <v>2310</v>
      </c>
      <c r="G31" s="1">
        <v>231</v>
      </c>
      <c r="H31" s="1">
        <v>6.5</v>
      </c>
      <c r="I31" s="1">
        <v>10</v>
      </c>
      <c r="J31" s="1">
        <v>14</v>
      </c>
      <c r="K31">
        <f t="shared" si="3"/>
        <v>-0.55172498378530532</v>
      </c>
      <c r="L31">
        <f t="shared" si="4"/>
        <v>2.710902145105722E-2</v>
      </c>
      <c r="M31">
        <f t="shared" si="5"/>
        <v>3.0628226849643867E-2</v>
      </c>
      <c r="N31">
        <f t="shared" si="6"/>
        <v>0.21448369610295065</v>
      </c>
      <c r="O31">
        <f t="shared" si="7"/>
        <v>-0.13931374848580391</v>
      </c>
      <c r="P31">
        <f t="shared" si="8"/>
        <v>0.2564903958362289</v>
      </c>
      <c r="Q31">
        <f t="shared" si="9"/>
        <v>-0.6147190485214693</v>
      </c>
      <c r="R31">
        <f t="shared" si="10"/>
        <v>-0.48899532433572562</v>
      </c>
      <c r="S31">
        <f t="shared" si="11"/>
        <v>0.72275551218139844</v>
      </c>
    </row>
    <row r="32" spans="1:22" x14ac:dyDescent="0.25">
      <c r="A32" s="1" t="s">
        <v>37</v>
      </c>
      <c r="B32" s="1">
        <v>76.900000000000006</v>
      </c>
      <c r="C32" s="1">
        <v>180</v>
      </c>
      <c r="D32" s="1">
        <v>317</v>
      </c>
      <c r="E32" s="1">
        <v>56.8</v>
      </c>
      <c r="F32" s="1">
        <v>2015</v>
      </c>
      <c r="G32" s="1">
        <v>223.9</v>
      </c>
      <c r="H32" s="1">
        <v>6.4</v>
      </c>
      <c r="I32" s="1">
        <v>11</v>
      </c>
      <c r="J32" s="1">
        <v>8</v>
      </c>
      <c r="K32">
        <f t="shared" si="3"/>
        <v>-0.31511847392136055</v>
      </c>
      <c r="L32">
        <f t="shared" si="4"/>
        <v>-0.28456637546311969</v>
      </c>
      <c r="M32">
        <f t="shared" si="5"/>
        <v>-0.18214128259422852</v>
      </c>
      <c r="N32">
        <f t="shared" si="6"/>
        <v>-0.60128141246487343</v>
      </c>
      <c r="O32">
        <f t="shared" si="7"/>
        <v>-0.34486198286541747</v>
      </c>
      <c r="P32">
        <f t="shared" si="8"/>
        <v>0.11946594565579474</v>
      </c>
      <c r="Q32">
        <f t="shared" si="9"/>
        <v>-0.73392312256935832</v>
      </c>
      <c r="R32">
        <f t="shared" si="10"/>
        <v>-0.40210068481962102</v>
      </c>
      <c r="S32">
        <f t="shared" si="11"/>
        <v>-0.27347505866323174</v>
      </c>
    </row>
    <row r="33" spans="1:19" x14ac:dyDescent="0.25">
      <c r="A33" s="1" t="s">
        <v>38</v>
      </c>
      <c r="B33" s="1">
        <v>77.7</v>
      </c>
      <c r="C33" s="1">
        <v>180</v>
      </c>
      <c r="D33" s="1">
        <v>306</v>
      </c>
      <c r="E33" s="1">
        <v>58.8</v>
      </c>
      <c r="F33" s="1">
        <v>1972</v>
      </c>
      <c r="G33" s="1">
        <v>197.2</v>
      </c>
      <c r="H33" s="1">
        <v>6.4</v>
      </c>
      <c r="I33" s="1">
        <v>11</v>
      </c>
      <c r="J33" s="1">
        <v>9</v>
      </c>
      <c r="K33">
        <f t="shared" si="3"/>
        <v>-0.26658380523132086</v>
      </c>
      <c r="L33">
        <f t="shared" si="4"/>
        <v>-0.28456637546311969</v>
      </c>
      <c r="M33">
        <f t="shared" si="5"/>
        <v>-0.2392257851279504</v>
      </c>
      <c r="N33">
        <f t="shared" si="6"/>
        <v>-0.23047909038859024</v>
      </c>
      <c r="O33">
        <f t="shared" si="7"/>
        <v>-0.37482325092753066</v>
      </c>
      <c r="P33">
        <f t="shared" si="8"/>
        <v>-0.39582318389597948</v>
      </c>
      <c r="Q33">
        <f t="shared" si="9"/>
        <v>-0.73392312256935832</v>
      </c>
      <c r="R33">
        <f t="shared" si="10"/>
        <v>-0.40210068481962102</v>
      </c>
      <c r="S33">
        <f t="shared" si="11"/>
        <v>-0.10743663018912669</v>
      </c>
    </row>
    <row r="34" spans="1:19" x14ac:dyDescent="0.25">
      <c r="A34" s="1" t="s">
        <v>39</v>
      </c>
      <c r="B34" s="1">
        <v>109</v>
      </c>
      <c r="C34" s="1">
        <v>149</v>
      </c>
      <c r="D34" s="1">
        <v>224</v>
      </c>
      <c r="E34" s="1">
        <v>66.5</v>
      </c>
      <c r="F34" s="1">
        <v>1829</v>
      </c>
      <c r="G34" s="1">
        <v>228.6</v>
      </c>
      <c r="H34" s="1">
        <v>8.1999999999999993</v>
      </c>
      <c r="I34" s="1">
        <v>13</v>
      </c>
      <c r="J34" s="1">
        <v>1</v>
      </c>
      <c r="K34">
        <f t="shared" si="3"/>
        <v>1.6323351072664889</v>
      </c>
      <c r="L34">
        <f t="shared" si="4"/>
        <v>-0.53230835762567053</v>
      </c>
      <c r="M34">
        <f t="shared" si="5"/>
        <v>-0.66476480401569515</v>
      </c>
      <c r="N34">
        <f t="shared" si="6"/>
        <v>1.1971098496051007</v>
      </c>
      <c r="O34">
        <f t="shared" si="7"/>
        <v>-0.47446188657595351</v>
      </c>
      <c r="P34">
        <f t="shared" si="8"/>
        <v>0.21017227183157494</v>
      </c>
      <c r="Q34">
        <f t="shared" si="9"/>
        <v>1.4117502102926511</v>
      </c>
      <c r="R34">
        <f t="shared" si="10"/>
        <v>-0.22831140578741194</v>
      </c>
      <c r="S34">
        <f t="shared" si="11"/>
        <v>-1.4357440579819669</v>
      </c>
    </row>
    <row r="35" spans="1:19" x14ac:dyDescent="0.25">
      <c r="A35" s="1" t="s">
        <v>40</v>
      </c>
      <c r="B35" s="1">
        <v>81.599999999999994</v>
      </c>
      <c r="C35" s="1">
        <v>153</v>
      </c>
      <c r="D35" s="1">
        <v>254</v>
      </c>
      <c r="E35" s="1">
        <v>60.2</v>
      </c>
      <c r="F35" s="1">
        <v>1807</v>
      </c>
      <c r="G35" s="1">
        <v>200.8</v>
      </c>
      <c r="H35" s="1">
        <v>7.1</v>
      </c>
      <c r="I35" s="1">
        <v>11</v>
      </c>
      <c r="J35" s="1">
        <v>9</v>
      </c>
      <c r="K35">
        <f t="shared" si="3"/>
        <v>-2.9977295367377029E-2</v>
      </c>
      <c r="L35">
        <f t="shared" si="4"/>
        <v>-0.50034165024985755</v>
      </c>
      <c r="M35">
        <f t="shared" si="5"/>
        <v>-0.50907979710554463</v>
      </c>
      <c r="N35">
        <f t="shared" si="6"/>
        <v>2.9082535064809057E-2</v>
      </c>
      <c r="O35">
        <f t="shared" si="7"/>
        <v>-0.48979090744494164</v>
      </c>
      <c r="P35">
        <f t="shared" si="8"/>
        <v>-0.32634599788899832</v>
      </c>
      <c r="Q35">
        <f t="shared" si="9"/>
        <v>0.10050539576586726</v>
      </c>
      <c r="R35">
        <f t="shared" si="10"/>
        <v>-0.40210068481962102</v>
      </c>
      <c r="S35">
        <f t="shared" si="11"/>
        <v>-0.10743663018912669</v>
      </c>
    </row>
    <row r="36" spans="1:19" x14ac:dyDescent="0.25">
      <c r="A36" s="1" t="s">
        <v>41</v>
      </c>
      <c r="B36" s="1">
        <v>69.099999999999994</v>
      </c>
      <c r="C36" s="1">
        <v>156</v>
      </c>
      <c r="D36" s="1">
        <v>272</v>
      </c>
      <c r="E36" s="1">
        <v>57.4</v>
      </c>
      <c r="F36" s="1">
        <v>1798</v>
      </c>
      <c r="G36" s="1">
        <v>163.5</v>
      </c>
      <c r="H36" s="1">
        <v>6.6</v>
      </c>
      <c r="I36" s="1">
        <v>7</v>
      </c>
      <c r="J36" s="1">
        <v>11</v>
      </c>
      <c r="K36">
        <f t="shared" si="3"/>
        <v>-0.78833149364925004</v>
      </c>
      <c r="L36">
        <f t="shared" si="4"/>
        <v>-0.47636661971799782</v>
      </c>
      <c r="M36">
        <f t="shared" si="5"/>
        <v>-0.4156687929594543</v>
      </c>
      <c r="N36">
        <f t="shared" si="6"/>
        <v>-0.49004071584198822</v>
      </c>
      <c r="O36">
        <f t="shared" si="7"/>
        <v>-0.4960618705277095</v>
      </c>
      <c r="P36">
        <f t="shared" si="8"/>
        <v>-1.0462068417946602</v>
      </c>
      <c r="Q36">
        <f t="shared" si="9"/>
        <v>-0.49551497447358023</v>
      </c>
      <c r="R36">
        <f t="shared" si="10"/>
        <v>-0.74967924288403931</v>
      </c>
      <c r="S36">
        <f t="shared" si="11"/>
        <v>0.22464022675908335</v>
      </c>
    </row>
    <row r="37" spans="1:19" x14ac:dyDescent="0.25">
      <c r="A37" s="1" t="s">
        <v>42</v>
      </c>
      <c r="B37" s="1">
        <v>78.2</v>
      </c>
      <c r="C37" s="1">
        <v>137</v>
      </c>
      <c r="D37" s="1">
        <v>253</v>
      </c>
      <c r="E37" s="1">
        <v>54.2</v>
      </c>
      <c r="F37" s="1">
        <v>1760</v>
      </c>
      <c r="G37" s="1">
        <v>220</v>
      </c>
      <c r="H37" s="1">
        <v>7</v>
      </c>
      <c r="I37" s="1">
        <v>9</v>
      </c>
      <c r="J37" s="1">
        <v>6</v>
      </c>
      <c r="K37">
        <f t="shared" si="3"/>
        <v>-0.23624963730004597</v>
      </c>
      <c r="L37">
        <f t="shared" si="4"/>
        <v>-0.62820847975310967</v>
      </c>
      <c r="M37">
        <f t="shared" si="5"/>
        <v>-0.514269297335883</v>
      </c>
      <c r="N37">
        <f t="shared" si="6"/>
        <v>-1.0833244311640406</v>
      </c>
      <c r="O37">
        <f t="shared" si="7"/>
        <v>-0.52253927021050717</v>
      </c>
      <c r="P37">
        <f t="shared" si="8"/>
        <v>4.4198994148232154E-2</v>
      </c>
      <c r="Q37">
        <f t="shared" si="9"/>
        <v>-1.8698678282021815E-2</v>
      </c>
      <c r="R37">
        <f t="shared" si="10"/>
        <v>-0.57588996385183011</v>
      </c>
      <c r="S37">
        <f t="shared" si="11"/>
        <v>-0.60555191561144173</v>
      </c>
    </row>
    <row r="38" spans="1:19" x14ac:dyDescent="0.25">
      <c r="A38" s="1" t="s">
        <v>43</v>
      </c>
      <c r="B38" s="1">
        <v>70.3</v>
      </c>
      <c r="C38" s="1">
        <v>141</v>
      </c>
      <c r="D38" s="1">
        <v>267</v>
      </c>
      <c r="E38" s="1">
        <v>52.8</v>
      </c>
      <c r="F38" s="1">
        <v>1731</v>
      </c>
      <c r="G38" s="1">
        <v>216.4</v>
      </c>
      <c r="H38" s="1">
        <v>6.5</v>
      </c>
      <c r="I38" s="1">
        <v>9</v>
      </c>
      <c r="J38" s="1">
        <v>9</v>
      </c>
      <c r="K38">
        <f t="shared" si="3"/>
        <v>-0.71552949061419002</v>
      </c>
      <c r="L38">
        <f t="shared" si="4"/>
        <v>-0.59624177237729659</v>
      </c>
      <c r="M38">
        <f t="shared" si="5"/>
        <v>-0.44161629411114606</v>
      </c>
      <c r="N38">
        <f t="shared" si="6"/>
        <v>-1.3428860566174399</v>
      </c>
      <c r="O38">
        <f t="shared" si="7"/>
        <v>-0.54274570681053702</v>
      </c>
      <c r="P38">
        <f t="shared" si="8"/>
        <v>-2.5278191858748487E-2</v>
      </c>
      <c r="Q38">
        <f t="shared" si="9"/>
        <v>-0.6147190485214693</v>
      </c>
      <c r="R38">
        <f t="shared" si="10"/>
        <v>-0.57588996385183011</v>
      </c>
      <c r="S38">
        <f t="shared" si="11"/>
        <v>-0.10743663018912669</v>
      </c>
    </row>
    <row r="39" spans="1:19" x14ac:dyDescent="0.25">
      <c r="A39" s="1" t="s">
        <v>44</v>
      </c>
      <c r="B39" s="1">
        <v>90.9</v>
      </c>
      <c r="C39" s="1">
        <v>159</v>
      </c>
      <c r="D39" s="1">
        <v>262</v>
      </c>
      <c r="E39" s="1">
        <v>60.7</v>
      </c>
      <c r="F39" s="1">
        <v>1687</v>
      </c>
      <c r="G39" s="1">
        <v>241</v>
      </c>
      <c r="H39" s="1">
        <v>6.4</v>
      </c>
      <c r="I39" s="1">
        <v>14</v>
      </c>
      <c r="J39" s="1">
        <v>4</v>
      </c>
      <c r="K39">
        <f t="shared" si="3"/>
        <v>0.53423822815433719</v>
      </c>
      <c r="L39">
        <f t="shared" si="4"/>
        <v>-0.45239158918613803</v>
      </c>
      <c r="M39">
        <f t="shared" si="5"/>
        <v>-0.46756379526283781</v>
      </c>
      <c r="N39">
        <f t="shared" si="6"/>
        <v>0.12178311558387986</v>
      </c>
      <c r="O39">
        <f t="shared" si="7"/>
        <v>-0.57340374854851328</v>
      </c>
      <c r="P39">
        <f t="shared" si="8"/>
        <v>0.44948257918895318</v>
      </c>
      <c r="Q39">
        <f t="shared" si="9"/>
        <v>-0.73392312256935832</v>
      </c>
      <c r="R39">
        <f t="shared" si="10"/>
        <v>-0.14141676627130736</v>
      </c>
      <c r="S39">
        <f t="shared" si="11"/>
        <v>-0.93762877255965182</v>
      </c>
    </row>
    <row r="40" spans="1:19" x14ac:dyDescent="0.25">
      <c r="A40" s="1" t="s">
        <v>45</v>
      </c>
      <c r="B40" s="1">
        <v>78.8</v>
      </c>
      <c r="C40" s="1">
        <v>142</v>
      </c>
      <c r="D40" s="1">
        <v>242</v>
      </c>
      <c r="E40" s="1">
        <v>58.7</v>
      </c>
      <c r="F40" s="1">
        <v>1673</v>
      </c>
      <c r="G40" s="1">
        <v>167.3</v>
      </c>
      <c r="H40" s="1">
        <v>6.9</v>
      </c>
      <c r="I40" s="1">
        <v>8</v>
      </c>
      <c r="J40" s="1">
        <v>7</v>
      </c>
      <c r="K40">
        <f t="shared" si="3"/>
        <v>-0.19984863578251641</v>
      </c>
      <c r="L40">
        <f t="shared" si="4"/>
        <v>-0.5882500955333434</v>
      </c>
      <c r="M40">
        <f t="shared" si="5"/>
        <v>-0.57135379986960488</v>
      </c>
      <c r="N40">
        <f t="shared" si="6"/>
        <v>-0.24901920649240333</v>
      </c>
      <c r="O40">
        <f t="shared" si="7"/>
        <v>-0.58315858001059662</v>
      </c>
      <c r="P40">
        <f t="shared" si="8"/>
        <v>-0.97286981212062473</v>
      </c>
      <c r="Q40">
        <f t="shared" si="9"/>
        <v>-0.13790275232991089</v>
      </c>
      <c r="R40">
        <f t="shared" si="10"/>
        <v>-0.66278460336793477</v>
      </c>
      <c r="S40">
        <f t="shared" si="11"/>
        <v>-0.43951348713733673</v>
      </c>
    </row>
    <row r="41" spans="1:19" x14ac:dyDescent="0.25">
      <c r="A41" s="1" t="s">
        <v>46</v>
      </c>
      <c r="B41" s="1">
        <v>77.900000000000006</v>
      </c>
      <c r="C41" s="1">
        <v>152</v>
      </c>
      <c r="D41" s="1">
        <v>239</v>
      </c>
      <c r="E41" s="1">
        <v>63.6</v>
      </c>
      <c r="F41" s="1">
        <v>1648</v>
      </c>
      <c r="G41" s="1">
        <v>183.1</v>
      </c>
      <c r="H41" s="1">
        <v>6.9</v>
      </c>
      <c r="I41" s="1">
        <v>7</v>
      </c>
      <c r="J41" s="1">
        <v>9</v>
      </c>
      <c r="K41">
        <f t="shared" si="3"/>
        <v>-0.25445013805881073</v>
      </c>
      <c r="L41">
        <f t="shared" si="4"/>
        <v>-0.50833332709381085</v>
      </c>
      <c r="M41">
        <f t="shared" si="5"/>
        <v>-0.58692230056061989</v>
      </c>
      <c r="N41">
        <f t="shared" si="6"/>
        <v>0.65944648259449024</v>
      </c>
      <c r="O41">
        <f t="shared" si="7"/>
        <v>-0.60057792190717396</v>
      </c>
      <c r="P41">
        <f t="shared" si="8"/>
        <v>-0.66794216242332061</v>
      </c>
      <c r="Q41">
        <f t="shared" si="9"/>
        <v>-0.13790275232991089</v>
      </c>
      <c r="R41">
        <f t="shared" si="10"/>
        <v>-0.74967924288403931</v>
      </c>
      <c r="S41">
        <f t="shared" si="11"/>
        <v>-0.10743663018912669</v>
      </c>
    </row>
    <row r="42" spans="1:19" x14ac:dyDescent="0.25">
      <c r="A42" s="1" t="s">
        <v>47</v>
      </c>
      <c r="B42" s="1">
        <v>76.099999999999994</v>
      </c>
      <c r="C42" s="1">
        <v>118</v>
      </c>
      <c r="D42" s="1">
        <v>211</v>
      </c>
      <c r="E42" s="1">
        <v>55.9</v>
      </c>
      <c r="F42" s="1">
        <v>1547</v>
      </c>
      <c r="G42" s="1">
        <v>221</v>
      </c>
      <c r="H42" s="1">
        <v>7.3</v>
      </c>
      <c r="I42" s="1">
        <v>8</v>
      </c>
      <c r="J42" s="1">
        <v>8</v>
      </c>
      <c r="K42">
        <f t="shared" si="3"/>
        <v>-0.36365314261140114</v>
      </c>
      <c r="L42">
        <f t="shared" si="4"/>
        <v>-0.78005033978822147</v>
      </c>
      <c r="M42">
        <f t="shared" si="5"/>
        <v>-0.73222830701009378</v>
      </c>
      <c r="N42">
        <f t="shared" si="6"/>
        <v>-0.76814245739920062</v>
      </c>
      <c r="O42">
        <f t="shared" si="7"/>
        <v>-0.67095206316934675</v>
      </c>
      <c r="P42">
        <f t="shared" si="8"/>
        <v>6.3498212483504582E-2</v>
      </c>
      <c r="Q42">
        <f t="shared" si="9"/>
        <v>0.33891354386164646</v>
      </c>
      <c r="R42">
        <f t="shared" si="10"/>
        <v>-0.66278460336793477</v>
      </c>
      <c r="S42">
        <f t="shared" si="11"/>
        <v>-0.27347505866323174</v>
      </c>
    </row>
    <row r="43" spans="1:19" x14ac:dyDescent="0.25">
      <c r="A43" s="1" t="s">
        <v>48</v>
      </c>
      <c r="B43" s="1">
        <v>85.7</v>
      </c>
      <c r="C43" s="1">
        <v>124</v>
      </c>
      <c r="D43" s="1">
        <v>200</v>
      </c>
      <c r="E43" s="1">
        <v>62</v>
      </c>
      <c r="F43" s="1">
        <v>1392</v>
      </c>
      <c r="G43" s="1">
        <v>198.9</v>
      </c>
      <c r="H43" s="1">
        <v>7</v>
      </c>
      <c r="I43" s="1">
        <v>8</v>
      </c>
      <c r="J43" s="1">
        <v>5</v>
      </c>
      <c r="K43">
        <f t="shared" si="3"/>
        <v>0.21876288166907781</v>
      </c>
      <c r="L43">
        <f t="shared" si="4"/>
        <v>-0.7321002787245019</v>
      </c>
      <c r="M43">
        <f t="shared" si="5"/>
        <v>-0.78931280954381555</v>
      </c>
      <c r="N43">
        <f t="shared" si="6"/>
        <v>0.36280462493346338</v>
      </c>
      <c r="O43">
        <f t="shared" si="7"/>
        <v>-0.77895198292812684</v>
      </c>
      <c r="P43">
        <f t="shared" si="8"/>
        <v>-0.36301451272601604</v>
      </c>
      <c r="Q43">
        <f t="shared" si="9"/>
        <v>-1.8698678282021815E-2</v>
      </c>
      <c r="R43">
        <f t="shared" si="10"/>
        <v>-0.66278460336793477</v>
      </c>
      <c r="S43">
        <f t="shared" si="11"/>
        <v>-0.77159034408554683</v>
      </c>
    </row>
    <row r="44" spans="1:19" x14ac:dyDescent="0.25">
      <c r="A44" s="1" t="s">
        <v>49</v>
      </c>
      <c r="B44" s="1">
        <v>86.7</v>
      </c>
      <c r="C44" s="1">
        <v>111</v>
      </c>
      <c r="D44" s="1">
        <v>183</v>
      </c>
      <c r="E44" s="1">
        <v>60.7</v>
      </c>
      <c r="F44" s="1">
        <v>1256</v>
      </c>
      <c r="G44" s="1">
        <v>179.4</v>
      </c>
      <c r="H44" s="1">
        <v>6.9</v>
      </c>
      <c r="I44" s="1">
        <v>8</v>
      </c>
      <c r="J44" s="1">
        <v>4</v>
      </c>
      <c r="K44">
        <f t="shared" si="3"/>
        <v>0.27943121753162764</v>
      </c>
      <c r="L44">
        <f t="shared" si="4"/>
        <v>-0.83599207769589423</v>
      </c>
      <c r="M44">
        <f t="shared" si="5"/>
        <v>-0.87753431345956756</v>
      </c>
      <c r="N44">
        <f t="shared" si="6"/>
        <v>0.12178311558387986</v>
      </c>
      <c r="O44">
        <f t="shared" si="7"/>
        <v>-0.87371320284550791</v>
      </c>
      <c r="P44">
        <f t="shared" si="8"/>
        <v>-0.73934927026382846</v>
      </c>
      <c r="Q44">
        <f t="shared" si="9"/>
        <v>-0.13790275232991089</v>
      </c>
      <c r="R44">
        <f t="shared" si="10"/>
        <v>-0.66278460336793477</v>
      </c>
      <c r="S44">
        <f t="shared" si="11"/>
        <v>-0.93762877255965182</v>
      </c>
    </row>
    <row r="45" spans="1:19" x14ac:dyDescent="0.25">
      <c r="A45" s="1" t="s">
        <v>50</v>
      </c>
      <c r="B45" s="1">
        <v>86.5</v>
      </c>
      <c r="C45" s="1">
        <v>77</v>
      </c>
      <c r="D45" s="1">
        <v>141</v>
      </c>
      <c r="E45" s="1">
        <v>54.6</v>
      </c>
      <c r="F45" s="1">
        <v>1215</v>
      </c>
      <c r="G45" s="1">
        <v>173.6</v>
      </c>
      <c r="H45" s="1">
        <v>8.6</v>
      </c>
      <c r="I45" s="1">
        <v>5</v>
      </c>
      <c r="J45" s="1">
        <v>3</v>
      </c>
      <c r="K45">
        <f t="shared" si="3"/>
        <v>0.26729755035911751</v>
      </c>
      <c r="L45">
        <f t="shared" si="4"/>
        <v>-1.1077090903903049</v>
      </c>
      <c r="M45">
        <f t="shared" si="5"/>
        <v>-1.0954933231337782</v>
      </c>
      <c r="N45">
        <f t="shared" si="6"/>
        <v>-1.0091639667487842</v>
      </c>
      <c r="O45">
        <f t="shared" si="7"/>
        <v>-0.90228092355589495</v>
      </c>
      <c r="P45">
        <f t="shared" si="8"/>
        <v>-0.85128473660840875</v>
      </c>
      <c r="Q45">
        <f t="shared" si="9"/>
        <v>1.8885665064842097</v>
      </c>
      <c r="R45">
        <f t="shared" si="10"/>
        <v>-0.9234685219162484</v>
      </c>
      <c r="S45">
        <f t="shared" si="11"/>
        <v>-1.1036672010337569</v>
      </c>
    </row>
    <row r="46" spans="1:19" x14ac:dyDescent="0.25">
      <c r="A46" s="1" t="s">
        <v>51</v>
      </c>
      <c r="B46" s="1">
        <v>81</v>
      </c>
      <c r="C46" s="1">
        <v>93</v>
      </c>
      <c r="D46" s="1">
        <v>157</v>
      </c>
      <c r="E46" s="1">
        <v>59.2</v>
      </c>
      <c r="F46" s="1">
        <v>1092</v>
      </c>
      <c r="G46" s="1">
        <v>182</v>
      </c>
      <c r="H46" s="1">
        <v>7</v>
      </c>
      <c r="I46" s="1">
        <v>4</v>
      </c>
      <c r="J46" s="1">
        <v>3</v>
      </c>
      <c r="K46">
        <f t="shared" si="3"/>
        <v>-6.6378296884906582E-2</v>
      </c>
      <c r="L46">
        <f t="shared" si="4"/>
        <v>-0.97984226088705284</v>
      </c>
      <c r="M46">
        <f t="shared" si="5"/>
        <v>-1.0124613194483647</v>
      </c>
      <c r="N46">
        <f t="shared" si="6"/>
        <v>-0.15631862597333254</v>
      </c>
      <c r="O46">
        <f t="shared" si="7"/>
        <v>-0.98798408568705587</v>
      </c>
      <c r="P46">
        <f t="shared" si="8"/>
        <v>-0.68917130259212023</v>
      </c>
      <c r="Q46">
        <f t="shared" si="9"/>
        <v>-1.8698678282021815E-2</v>
      </c>
      <c r="R46">
        <f t="shared" si="10"/>
        <v>-1.0103631614323529</v>
      </c>
      <c r="S46">
        <f t="shared" si="11"/>
        <v>-1.1036672010337569</v>
      </c>
    </row>
    <row r="47" spans="1:19" x14ac:dyDescent="0.25">
      <c r="A47" s="1" t="s">
        <v>52</v>
      </c>
      <c r="B47" s="1">
        <v>58.4</v>
      </c>
      <c r="C47" s="1">
        <v>81</v>
      </c>
      <c r="D47" s="1">
        <v>155</v>
      </c>
      <c r="E47" s="1">
        <v>52.3</v>
      </c>
      <c r="F47" s="1">
        <v>854</v>
      </c>
      <c r="G47" s="1">
        <v>170.8</v>
      </c>
      <c r="H47" s="1">
        <v>5.5</v>
      </c>
      <c r="I47" s="1">
        <v>4</v>
      </c>
      <c r="J47" s="1">
        <v>7</v>
      </c>
      <c r="K47">
        <f t="shared" si="3"/>
        <v>-1.4374826873785329</v>
      </c>
      <c r="L47">
        <f t="shared" si="4"/>
        <v>-1.0757423830144919</v>
      </c>
      <c r="M47">
        <f t="shared" si="5"/>
        <v>-1.0228403199090415</v>
      </c>
      <c r="N47">
        <f t="shared" si="6"/>
        <v>-1.4355866371365107</v>
      </c>
      <c r="O47">
        <f t="shared" si="7"/>
        <v>-1.1538162205424729</v>
      </c>
      <c r="P47">
        <f t="shared" si="8"/>
        <v>-0.90532254794717126</v>
      </c>
      <c r="Q47">
        <f t="shared" si="9"/>
        <v>-1.8067597890003642</v>
      </c>
      <c r="R47">
        <f t="shared" si="10"/>
        <v>-1.0103631614323529</v>
      </c>
      <c r="S47">
        <f t="shared" si="11"/>
        <v>-0.43951348713733673</v>
      </c>
    </row>
    <row r="48" spans="1:19" x14ac:dyDescent="0.25">
      <c r="A48" s="1" t="s">
        <v>53</v>
      </c>
      <c r="B48" s="1">
        <v>52.6</v>
      </c>
      <c r="C48" s="1">
        <v>63</v>
      </c>
      <c r="D48" s="1">
        <v>147</v>
      </c>
      <c r="E48" s="1">
        <v>42.9</v>
      </c>
      <c r="F48" s="1">
        <v>761</v>
      </c>
      <c r="G48" s="1">
        <v>190.3</v>
      </c>
      <c r="H48" s="1">
        <v>5.2</v>
      </c>
      <c r="I48" s="1">
        <v>2</v>
      </c>
      <c r="J48" s="1">
        <v>4</v>
      </c>
      <c r="K48">
        <f t="shared" si="3"/>
        <v>-1.7893590353813218</v>
      </c>
      <c r="L48">
        <f t="shared" si="4"/>
        <v>-1.2195925662056504</v>
      </c>
      <c r="M48">
        <f t="shared" si="5"/>
        <v>-1.0643563217517482</v>
      </c>
      <c r="N48">
        <f t="shared" si="6"/>
        <v>-3.1783575508950412</v>
      </c>
      <c r="O48">
        <f t="shared" si="7"/>
        <v>-1.2186161723977409</v>
      </c>
      <c r="P48">
        <f t="shared" si="8"/>
        <v>-0.52898779040935884</v>
      </c>
      <c r="Q48">
        <f t="shared" si="9"/>
        <v>-2.1643720111440325</v>
      </c>
      <c r="R48">
        <f t="shared" si="10"/>
        <v>-1.184152440464562</v>
      </c>
      <c r="S48">
        <f t="shared" si="11"/>
        <v>-0.93762877255965182</v>
      </c>
    </row>
    <row r="49" spans="1:19" x14ac:dyDescent="0.25">
      <c r="A49" s="1" t="s">
        <v>54</v>
      </c>
      <c r="B49" s="1">
        <v>66.8</v>
      </c>
      <c r="C49" s="1">
        <v>55</v>
      </c>
      <c r="D49" s="1">
        <v>90</v>
      </c>
      <c r="E49" s="1">
        <v>61.1</v>
      </c>
      <c r="F49" s="1">
        <v>717</v>
      </c>
      <c r="G49" s="1">
        <v>239</v>
      </c>
      <c r="H49" s="1">
        <v>8</v>
      </c>
      <c r="I49" s="1">
        <v>1</v>
      </c>
      <c r="J49" s="1">
        <v>5</v>
      </c>
      <c r="K49">
        <f t="shared" si="3"/>
        <v>-0.92786866613311447</v>
      </c>
      <c r="L49">
        <f t="shared" si="4"/>
        <v>-1.2835259809572765</v>
      </c>
      <c r="M49">
        <f t="shared" si="5"/>
        <v>-1.3601578348810341</v>
      </c>
      <c r="N49">
        <f t="shared" si="6"/>
        <v>0.19594357999913622</v>
      </c>
      <c r="O49">
        <f t="shared" si="7"/>
        <v>-1.2492742141357172</v>
      </c>
      <c r="P49">
        <f t="shared" si="8"/>
        <v>0.41088414251840832</v>
      </c>
      <c r="Q49">
        <f t="shared" si="9"/>
        <v>1.1733420621968731</v>
      </c>
      <c r="R49">
        <f t="shared" si="10"/>
        <v>-1.2710470799806666</v>
      </c>
      <c r="S49">
        <f t="shared" si="11"/>
        <v>-0.77159034408554683</v>
      </c>
    </row>
    <row r="50" spans="1:19" x14ac:dyDescent="0.25">
      <c r="A50" s="1" t="s">
        <v>55</v>
      </c>
      <c r="B50" s="1">
        <v>82.6</v>
      </c>
      <c r="C50" s="1">
        <v>57</v>
      </c>
      <c r="D50" s="1">
        <v>96</v>
      </c>
      <c r="E50" s="1">
        <v>59.4</v>
      </c>
      <c r="F50" s="1">
        <v>615</v>
      </c>
      <c r="G50" s="1">
        <v>205</v>
      </c>
      <c r="H50" s="1">
        <v>6.4</v>
      </c>
      <c r="I50" s="1">
        <v>5</v>
      </c>
      <c r="J50" s="1">
        <v>3</v>
      </c>
      <c r="K50">
        <f t="shared" si="3"/>
        <v>3.0691040495172808E-2</v>
      </c>
      <c r="L50">
        <f t="shared" si="4"/>
        <v>-1.2675426272693699</v>
      </c>
      <c r="M50">
        <f t="shared" si="5"/>
        <v>-1.3290208334990041</v>
      </c>
      <c r="N50">
        <f t="shared" si="6"/>
        <v>-0.11923839376570501</v>
      </c>
      <c r="O50">
        <f t="shared" si="7"/>
        <v>-1.3203451290737531</v>
      </c>
      <c r="P50">
        <f t="shared" si="8"/>
        <v>-0.2452892808808543</v>
      </c>
      <c r="Q50">
        <f t="shared" si="9"/>
        <v>-0.73392312256935832</v>
      </c>
      <c r="R50">
        <f t="shared" si="10"/>
        <v>-0.9234685219162484</v>
      </c>
      <c r="S50">
        <f t="shared" si="11"/>
        <v>-1.1036672010337569</v>
      </c>
    </row>
    <row r="51" spans="1:19" x14ac:dyDescent="0.25">
      <c r="A51" s="1" t="s">
        <v>56</v>
      </c>
      <c r="B51" s="1">
        <v>36</v>
      </c>
      <c r="C51" s="1">
        <v>42</v>
      </c>
      <c r="D51" s="1">
        <v>86</v>
      </c>
      <c r="E51" s="1">
        <v>48.8</v>
      </c>
      <c r="F51" s="1">
        <v>481</v>
      </c>
      <c r="G51" s="1">
        <v>160.30000000000001</v>
      </c>
      <c r="H51" s="1">
        <v>5.6</v>
      </c>
      <c r="I51" s="1">
        <v>1</v>
      </c>
      <c r="J51" s="1">
        <v>7</v>
      </c>
      <c r="K51">
        <f t="shared" si="3"/>
        <v>-2.7964534106996495</v>
      </c>
      <c r="L51">
        <f t="shared" si="4"/>
        <v>-1.3874177799286687</v>
      </c>
      <c r="M51">
        <f t="shared" si="5"/>
        <v>-1.3809158358023876</v>
      </c>
      <c r="N51">
        <f t="shared" si="6"/>
        <v>-2.0844907007700062</v>
      </c>
      <c r="O51">
        <f t="shared" si="7"/>
        <v>-1.413712801639408</v>
      </c>
      <c r="P51">
        <f t="shared" si="8"/>
        <v>-1.1079643404675317</v>
      </c>
      <c r="Q51">
        <f t="shared" si="9"/>
        <v>-1.6875557149524751</v>
      </c>
      <c r="R51">
        <f t="shared" si="10"/>
        <v>-1.2710470799806666</v>
      </c>
      <c r="S51">
        <f t="shared" si="11"/>
        <v>-0.43951348713733673</v>
      </c>
    </row>
    <row r="52" spans="1:19" x14ac:dyDescent="0.25">
      <c r="A52" s="1" t="s">
        <v>57</v>
      </c>
      <c r="B52" s="1">
        <v>85.3</v>
      </c>
      <c r="C52" s="1">
        <v>33</v>
      </c>
      <c r="D52" s="1">
        <v>51</v>
      </c>
      <c r="E52" s="1">
        <v>64.7</v>
      </c>
      <c r="F52" s="1">
        <v>398</v>
      </c>
      <c r="G52" s="1">
        <v>132.69999999999999</v>
      </c>
      <c r="H52" s="1">
        <v>7.8</v>
      </c>
      <c r="I52" s="1">
        <v>2</v>
      </c>
      <c r="J52" s="1">
        <v>2</v>
      </c>
      <c r="K52">
        <f t="shared" si="3"/>
        <v>0.19449554732405755</v>
      </c>
      <c r="L52">
        <f t="shared" si="4"/>
        <v>-1.459342871524248</v>
      </c>
      <c r="M52">
        <f t="shared" si="5"/>
        <v>-1.5625483438642298</v>
      </c>
      <c r="N52">
        <f t="shared" si="6"/>
        <v>0.86338775973644621</v>
      </c>
      <c r="O52">
        <f t="shared" si="7"/>
        <v>-1.4715450167360451</v>
      </c>
      <c r="P52">
        <f t="shared" si="8"/>
        <v>-1.6406227665210513</v>
      </c>
      <c r="Q52">
        <f t="shared" si="9"/>
        <v>0.93493391410109394</v>
      </c>
      <c r="R52">
        <f t="shared" si="10"/>
        <v>-1.184152440464562</v>
      </c>
      <c r="S52">
        <f t="shared" si="11"/>
        <v>-1.2697056295078619</v>
      </c>
    </row>
    <row r="53" spans="1:19" x14ac:dyDescent="0.25">
      <c r="A53" s="1" t="s">
        <v>58</v>
      </c>
      <c r="B53" s="1">
        <v>45.1</v>
      </c>
      <c r="C53" s="1">
        <v>26</v>
      </c>
      <c r="D53" s="1">
        <v>59</v>
      </c>
      <c r="E53" s="1">
        <v>44.1</v>
      </c>
      <c r="F53" s="1">
        <v>309</v>
      </c>
      <c r="G53" s="1">
        <v>154.5</v>
      </c>
      <c r="H53" s="1">
        <v>5.2</v>
      </c>
      <c r="I53" s="1">
        <v>1</v>
      </c>
      <c r="J53" s="1">
        <v>3</v>
      </c>
      <c r="K53">
        <f t="shared" si="3"/>
        <v>-2.2443715543504457</v>
      </c>
      <c r="L53">
        <f t="shared" si="4"/>
        <v>-1.5152846094319208</v>
      </c>
      <c r="M53">
        <f t="shared" si="5"/>
        <v>-1.521032342021523</v>
      </c>
      <c r="N53">
        <f t="shared" si="6"/>
        <v>-2.9558761576492709</v>
      </c>
      <c r="O53">
        <f t="shared" si="7"/>
        <v>-1.5335578738878606</v>
      </c>
      <c r="P53">
        <f t="shared" si="8"/>
        <v>-1.2198998068121121</v>
      </c>
      <c r="Q53">
        <f t="shared" si="9"/>
        <v>-2.1643720111440325</v>
      </c>
      <c r="R53">
        <f t="shared" si="10"/>
        <v>-1.2710470799806666</v>
      </c>
      <c r="S53">
        <f t="shared" si="11"/>
        <v>-1.1036672010337569</v>
      </c>
    </row>
    <row r="54" spans="1:19" x14ac:dyDescent="0.25">
      <c r="A54" s="1" t="s">
        <v>59</v>
      </c>
      <c r="B54" s="1">
        <v>44.6</v>
      </c>
      <c r="C54" s="1">
        <v>30</v>
      </c>
      <c r="D54" s="1">
        <v>49</v>
      </c>
      <c r="E54" s="1">
        <v>61.2</v>
      </c>
      <c r="F54" s="1">
        <v>300</v>
      </c>
      <c r="G54" s="1">
        <v>100</v>
      </c>
      <c r="H54" s="1">
        <v>6.1</v>
      </c>
      <c r="I54" s="1">
        <v>0</v>
      </c>
      <c r="J54" s="1">
        <v>4</v>
      </c>
      <c r="K54">
        <f t="shared" si="3"/>
        <v>-2.2747057222817206</v>
      </c>
      <c r="L54">
        <f t="shared" si="4"/>
        <v>-1.4833179020561078</v>
      </c>
      <c r="M54">
        <f t="shared" si="5"/>
        <v>-1.5729273443249066</v>
      </c>
      <c r="N54">
        <f t="shared" si="6"/>
        <v>0.21448369610295065</v>
      </c>
      <c r="O54">
        <f t="shared" si="7"/>
        <v>-1.5398288369706286</v>
      </c>
      <c r="P54">
        <f t="shared" si="8"/>
        <v>-2.2717072060844594</v>
      </c>
      <c r="Q54">
        <f t="shared" si="9"/>
        <v>-1.0915353447130276</v>
      </c>
      <c r="R54">
        <f t="shared" si="10"/>
        <v>-1.3579417194967711</v>
      </c>
      <c r="S54">
        <f t="shared" si="11"/>
        <v>-0.93762877255965182</v>
      </c>
    </row>
    <row r="55" spans="1:19" x14ac:dyDescent="0.25">
      <c r="A55" s="1" t="s">
        <v>60</v>
      </c>
      <c r="B55" s="1">
        <v>81.900000000000006</v>
      </c>
      <c r="C55" s="1">
        <v>25</v>
      </c>
      <c r="D55" s="1">
        <v>38</v>
      </c>
      <c r="E55" s="1">
        <v>65.8</v>
      </c>
      <c r="F55" s="1">
        <v>248</v>
      </c>
      <c r="G55" s="1">
        <v>49.6</v>
      </c>
      <c r="H55" s="1">
        <v>6.5</v>
      </c>
      <c r="I55" s="1">
        <v>1</v>
      </c>
      <c r="J55" s="1">
        <v>1</v>
      </c>
      <c r="K55">
        <f t="shared" si="3"/>
        <v>-1.1776794608611389E-2</v>
      </c>
      <c r="L55">
        <f t="shared" si="4"/>
        <v>-1.5232762862758742</v>
      </c>
      <c r="M55">
        <f t="shared" si="5"/>
        <v>-1.6300118468586284</v>
      </c>
      <c r="N55">
        <f t="shared" si="6"/>
        <v>1.067329036878401</v>
      </c>
      <c r="O55">
        <f t="shared" si="7"/>
        <v>-1.5760610681155096</v>
      </c>
      <c r="P55">
        <f t="shared" si="8"/>
        <v>-3.2443878101821904</v>
      </c>
      <c r="Q55">
        <f t="shared" si="9"/>
        <v>-0.6147190485214693</v>
      </c>
      <c r="R55">
        <f t="shared" si="10"/>
        <v>-1.2710470799806666</v>
      </c>
      <c r="S55">
        <f t="shared" si="11"/>
        <v>-1.4357440579819669</v>
      </c>
    </row>
  </sheetData>
  <conditionalFormatting sqref="K5:S55">
    <cfRule type="expression" dxfId="0" priority="1">
      <formula>ABS(K5)&gt;2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J32"/>
  <sheetViews>
    <sheetView topLeftCell="A8" workbookViewId="0">
      <selection activeCell="G22" sqref="G22"/>
    </sheetView>
  </sheetViews>
  <sheetFormatPr defaultRowHeight="15" x14ac:dyDescent="0.25"/>
  <cols>
    <col min="1" max="4" width="9.140625" style="1"/>
    <col min="5" max="5" width="13.5703125" style="1" customWidth="1"/>
    <col min="6" max="6" width="9.140625" style="1"/>
    <col min="7" max="7" width="14" style="1" customWidth="1"/>
    <col min="8" max="16384" width="9.140625" style="1"/>
  </cols>
  <sheetData>
    <row r="8" spans="3:10" x14ac:dyDescent="0.25">
      <c r="D8" s="1" t="s">
        <v>63</v>
      </c>
      <c r="I8" s="1" t="s">
        <v>90</v>
      </c>
    </row>
    <row r="9" spans="3:10" x14ac:dyDescent="0.25">
      <c r="I9" s="1" t="s">
        <v>78</v>
      </c>
    </row>
    <row r="10" spans="3:10" x14ac:dyDescent="0.25">
      <c r="D10" s="1" t="s">
        <v>64</v>
      </c>
      <c r="I10" s="1">
        <f>0.1/252</f>
        <v>3.9682539682539683E-4</v>
      </c>
    </row>
    <row r="11" spans="3:10" x14ac:dyDescent="0.25">
      <c r="D11" s="1" t="s">
        <v>65</v>
      </c>
    </row>
    <row r="12" spans="3:10" x14ac:dyDescent="0.25">
      <c r="D12" s="1" t="s">
        <v>66</v>
      </c>
      <c r="E12" s="1" t="s">
        <v>67</v>
      </c>
      <c r="F12" s="1" t="s">
        <v>68</v>
      </c>
      <c r="G12" s="1" t="s">
        <v>79</v>
      </c>
      <c r="J12" s="1" t="s">
        <v>87</v>
      </c>
    </row>
    <row r="13" spans="3:10" x14ac:dyDescent="0.25">
      <c r="C13" s="1">
        <f>VALUE(F13)</f>
        <v>-22.61</v>
      </c>
      <c r="D13" s="1">
        <v>1</v>
      </c>
      <c r="E13" s="5">
        <v>12128</v>
      </c>
      <c r="F13" s="1">
        <v>-22.61</v>
      </c>
      <c r="G13" s="1">
        <f>(F13-0)/1.5</f>
        <v>-15.073333333333332</v>
      </c>
      <c r="J13" s="3" t="s">
        <v>88</v>
      </c>
    </row>
    <row r="14" spans="3:10" x14ac:dyDescent="0.25">
      <c r="D14" s="1">
        <v>2</v>
      </c>
      <c r="E14" s="5">
        <v>11602</v>
      </c>
      <c r="F14" s="1">
        <v>-12.82</v>
      </c>
      <c r="G14" s="1">
        <f t="shared" ref="G14:G22" si="0">(F14-0)/1.5</f>
        <v>-8.5466666666666669</v>
      </c>
      <c r="J14" s="1" t="s">
        <v>89</v>
      </c>
    </row>
    <row r="15" spans="3:10" x14ac:dyDescent="0.25">
      <c r="D15" s="1">
        <v>3</v>
      </c>
      <c r="E15" s="5">
        <v>10896</v>
      </c>
      <c r="F15" s="1">
        <v>-11.99</v>
      </c>
      <c r="G15" s="1">
        <f t="shared" si="0"/>
        <v>-7.9933333333333332</v>
      </c>
    </row>
    <row r="16" spans="3:10" x14ac:dyDescent="0.25">
      <c r="D16" s="1">
        <v>4</v>
      </c>
      <c r="E16" s="5">
        <v>11953</v>
      </c>
      <c r="F16" s="1">
        <v>-11.73</v>
      </c>
      <c r="G16" s="1">
        <f t="shared" si="0"/>
        <v>-7.82</v>
      </c>
    </row>
    <row r="17" spans="4:7" x14ac:dyDescent="0.25">
      <c r="D17" s="1">
        <v>5</v>
      </c>
      <c r="E17" s="5">
        <v>39734</v>
      </c>
      <c r="F17" s="1">
        <v>-9.92</v>
      </c>
      <c r="G17" s="1">
        <f t="shared" si="0"/>
        <v>-6.6133333333333333</v>
      </c>
    </row>
    <row r="18" spans="4:7" x14ac:dyDescent="0.25">
      <c r="D18" s="1">
        <v>6</v>
      </c>
      <c r="E18" s="5">
        <v>39749</v>
      </c>
      <c r="F18" s="1">
        <v>-8.4</v>
      </c>
      <c r="G18" s="1">
        <f t="shared" si="0"/>
        <v>-5.6000000000000005</v>
      </c>
    </row>
    <row r="19" spans="4:7" x14ac:dyDescent="0.25">
      <c r="D19" s="1">
        <v>7</v>
      </c>
      <c r="E19" s="5">
        <v>32071</v>
      </c>
      <c r="F19" s="1">
        <v>-8.2899999999999991</v>
      </c>
      <c r="G19" s="1">
        <f t="shared" si="0"/>
        <v>-5.5266666666666664</v>
      </c>
    </row>
    <row r="20" spans="4:7" x14ac:dyDescent="0.25">
      <c r="D20" s="1">
        <v>8</v>
      </c>
      <c r="E20" s="5">
        <v>11904</v>
      </c>
      <c r="F20" s="1">
        <v>-8.0399999999999991</v>
      </c>
      <c r="G20" s="1">
        <f t="shared" si="0"/>
        <v>-5.3599999999999994</v>
      </c>
    </row>
    <row r="21" spans="4:7" x14ac:dyDescent="0.25">
      <c r="D21" s="1">
        <v>9</v>
      </c>
      <c r="E21" s="5">
        <v>11730</v>
      </c>
      <c r="F21" s="1">
        <v>-7.87</v>
      </c>
      <c r="G21" s="1">
        <f t="shared" si="0"/>
        <v>-5.246666666666667</v>
      </c>
    </row>
    <row r="22" spans="4:7" x14ac:dyDescent="0.25">
      <c r="D22" s="1">
        <v>10</v>
      </c>
      <c r="E22" s="5">
        <v>10911</v>
      </c>
      <c r="F22" s="1">
        <v>-7.84</v>
      </c>
      <c r="G22" s="1">
        <f t="shared" si="0"/>
        <v>-5.2266666666666666</v>
      </c>
    </row>
    <row r="23" spans="4:7" x14ac:dyDescent="0.25">
      <c r="E23" s="5"/>
    </row>
    <row r="24" spans="4:7" x14ac:dyDescent="0.25">
      <c r="E24" s="5"/>
    </row>
    <row r="25" spans="4:7" x14ac:dyDescent="0.25">
      <c r="E25" s="5"/>
    </row>
    <row r="26" spans="4:7" x14ac:dyDescent="0.25">
      <c r="E26" s="5"/>
    </row>
    <row r="27" spans="4:7" x14ac:dyDescent="0.25">
      <c r="E27" s="5"/>
    </row>
    <row r="28" spans="4:7" x14ac:dyDescent="0.25">
      <c r="E28" s="5"/>
    </row>
    <row r="30" spans="4:7" x14ac:dyDescent="0.25">
      <c r="E30" s="5"/>
    </row>
    <row r="31" spans="4:7" x14ac:dyDescent="0.25">
      <c r="E31" s="5"/>
    </row>
    <row r="32" spans="4:7" x14ac:dyDescent="0.25">
      <c r="E32" s="5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football</vt:lpstr>
      <vt:lpstr>stocks</vt:lpstr>
      <vt:lpstr>football!ExternalData_1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Winston, Wayne L.</cp:lastModifiedBy>
  <dcterms:created xsi:type="dcterms:W3CDTF">2014-02-06T21:17:24Z</dcterms:created>
  <dcterms:modified xsi:type="dcterms:W3CDTF">2016-09-14T12:35:13Z</dcterms:modified>
</cp:coreProperties>
</file>