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840" yWindow="510" windowWidth="9720" windowHeight="5130" firstSheet="1" activeTab="1"/>
  </bookViews>
  <sheets>
    <sheet name="ev_HiddenInfo" sheetId="2" state="veryHidden" r:id="rId1"/>
    <sheet name="Data" sheetId="1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ut">Data!$J$2</definedName>
    <definedName name="Income">Data!$H$2</definedName>
    <definedName name="Invest">Data!$I$2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1" hidden="1">Data!$H$2:$J$2</definedName>
    <definedName name="solver_cvg" localSheetId="1" hidden="1">0.0001</definedName>
    <definedName name="solver_drv" localSheetId="1" hidden="1">2</definedName>
    <definedName name="solver_dua" localSheetId="1" hidden="1">2</definedName>
    <definedName name="solver_eng" localSheetId="1" hidden="1">3</definedName>
    <definedName name="solver_est" localSheetId="1" hidden="1">1</definedName>
    <definedName name="solver_ibd" localSheetId="1" hidden="1">2</definedName>
    <definedName name="solver_itr" localSheetId="1" hidden="1">1000</definedName>
    <definedName name="solver_lhs1" localSheetId="1" hidden="1">Data!$H$2:$I$2</definedName>
    <definedName name="solver_lhs2" localSheetId="1" hidden="1">Data!$H$2:$I$2</definedName>
    <definedName name="solver_lhs3" localSheetId="1" hidden="1">Data!$J$2</definedName>
    <definedName name="solver_lhs4" localSheetId="1" hidden="1">Data!$J$2</definedName>
    <definedName name="solver_lin" localSheetId="1" hidden="1">2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0.5</definedName>
    <definedName name="solver_msl" localSheetId="1" hidden="1">2</definedName>
    <definedName name="solver_neg" localSheetId="1" hidden="1">2</definedName>
    <definedName name="solver_nod" localSheetId="1" hidden="1">5000</definedName>
    <definedName name="solver_num" localSheetId="1" hidden="1">4</definedName>
    <definedName name="solver_nwt" localSheetId="1" hidden="1">1</definedName>
    <definedName name="solver_ofx" localSheetId="1" hidden="1">2</definedName>
    <definedName name="solver_opt" localSheetId="1" hidden="1">Data!$K$2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o" localSheetId="1" hidden="1">2</definedName>
    <definedName name="solver_rep" localSheetId="1" hidden="1">2</definedName>
    <definedName name="solver_rhs1" localSheetId="1" hidden="1">2</definedName>
    <definedName name="solver_rhs2" localSheetId="1" hidden="1">-1</definedName>
    <definedName name="solver_rhs3" localSheetId="1" hidden="1">200</definedName>
    <definedName name="solver_rhs4" localSheetId="1" hidden="1">0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std" localSheetId="1" hidden="1">0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62913"/>
</workbook>
</file>

<file path=xl/calcChain.xml><?xml version="1.0" encoding="utf-8"?>
<calcChain xmlns="http://schemas.openxmlformats.org/spreadsheetml/2006/main">
  <c r="E2" i="1" l="1"/>
  <c r="F2" i="1"/>
  <c r="H5" i="1"/>
  <c r="I5" i="1" s="1"/>
  <c r="J5" i="1" s="1"/>
  <c r="H6" i="1"/>
  <c r="I6" i="1" s="1"/>
  <c r="J6" i="1" s="1"/>
  <c r="H7" i="1"/>
  <c r="I7" i="1" s="1"/>
  <c r="J7" i="1" s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I55" i="1" s="1"/>
  <c r="J55" i="1" s="1"/>
  <c r="H56" i="1"/>
  <c r="I56" i="1" s="1"/>
  <c r="J56" i="1" s="1"/>
  <c r="H57" i="1"/>
  <c r="I57" i="1" s="1"/>
  <c r="J57" i="1" s="1"/>
  <c r="H58" i="1"/>
  <c r="I58" i="1" s="1"/>
  <c r="J58" i="1" s="1"/>
  <c r="H59" i="1"/>
  <c r="I59" i="1" s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I68" i="1" s="1"/>
  <c r="J68" i="1" s="1"/>
  <c r="H69" i="1"/>
  <c r="I69" i="1" s="1"/>
  <c r="J69" i="1" s="1"/>
  <c r="H70" i="1"/>
  <c r="I70" i="1" s="1"/>
  <c r="J70" i="1" s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I75" i="1" s="1"/>
  <c r="J75" i="1" s="1"/>
  <c r="H76" i="1"/>
  <c r="I76" i="1" s="1"/>
  <c r="J76" i="1" s="1"/>
  <c r="H77" i="1"/>
  <c r="I77" i="1" s="1"/>
  <c r="J77" i="1" s="1"/>
  <c r="H78" i="1"/>
  <c r="I78" i="1" s="1"/>
  <c r="J78" i="1" s="1"/>
  <c r="H79" i="1"/>
  <c r="I79" i="1" s="1"/>
  <c r="J79" i="1" s="1"/>
  <c r="H80" i="1"/>
  <c r="I80" i="1" s="1"/>
  <c r="J80" i="1" s="1"/>
  <c r="H81" i="1"/>
  <c r="I81" i="1" s="1"/>
  <c r="J81" i="1" s="1"/>
  <c r="H82" i="1"/>
  <c r="I82" i="1" s="1"/>
  <c r="J82" i="1" s="1"/>
  <c r="H83" i="1"/>
  <c r="I83" i="1" s="1"/>
  <c r="J83" i="1" s="1"/>
  <c r="H84" i="1"/>
  <c r="I84" i="1" s="1"/>
  <c r="J84" i="1" s="1"/>
  <c r="H85" i="1"/>
  <c r="I85" i="1" s="1"/>
  <c r="J85" i="1" s="1"/>
  <c r="H86" i="1"/>
  <c r="I86" i="1" s="1"/>
  <c r="J86" i="1" s="1"/>
  <c r="H87" i="1"/>
  <c r="I87" i="1" s="1"/>
  <c r="J87" i="1" s="1"/>
  <c r="H4" i="1"/>
  <c r="I4" i="1" s="1"/>
  <c r="J4" i="1" s="1"/>
  <c r="K2" i="1" l="1"/>
  <c r="L2" i="1" s="1"/>
  <c r="B1" i="2"/>
  <c r="H16" i="2"/>
  <c r="H17" i="2"/>
</calcChain>
</file>

<file path=xl/comments1.xml><?xml version="1.0" encoding="utf-8"?>
<comments xmlns="http://schemas.openxmlformats.org/spreadsheetml/2006/main">
  <authors>
    <author>Chris Albright</author>
  </authors>
  <commentList>
    <comment ref="D3" authorId="0" shapeId="0">
      <text>
        <r>
          <rPr>
            <b/>
            <sz val="8"/>
            <color indexed="81"/>
            <rFont val="Tahoma"/>
          </rPr>
          <t>1 if Yes, 0 if No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<sst xmlns="http://schemas.openxmlformats.org/spreadsheetml/2006/main" count="196" uniqueCount="109">
  <si>
    <t>Discriminant analysis: two groups and two explanatory variables</t>
  </si>
  <si>
    <t>Person</t>
  </si>
  <si>
    <t>Income</t>
  </si>
  <si>
    <t>InvestAmt</t>
  </si>
  <si>
    <t>WSJSubscriber</t>
  </si>
  <si>
    <t>Yes</t>
  </si>
  <si>
    <t>No</t>
  </si>
  <si>
    <t>Invest</t>
  </si>
  <si>
    <t>Cut</t>
  </si>
  <si>
    <t>Score</t>
  </si>
  <si>
    <t>Classified as?</t>
  </si>
  <si>
    <t>Optimize</t>
  </si>
  <si>
    <t>FindThe</t>
  </si>
  <si>
    <t>Stop Trials</t>
  </si>
  <si>
    <t>Stop Minutes</t>
  </si>
  <si>
    <t>Stop Change</t>
  </si>
  <si>
    <t>Stop Formula</t>
  </si>
  <si>
    <t>Pop. Size</t>
  </si>
  <si>
    <t>Constraint</t>
  </si>
  <si>
    <t>Up. Display</t>
  </si>
  <si>
    <t>PauseOnErr</t>
  </si>
  <si>
    <t>Solver</t>
  </si>
  <si>
    <t>Graph</t>
  </si>
  <si>
    <t>MACROS</t>
  </si>
  <si>
    <t>Start</t>
  </si>
  <si>
    <t>BeforeCalc</t>
  </si>
  <si>
    <t>AfterCalc</t>
  </si>
  <si>
    <t>EndTrial</t>
  </si>
  <si>
    <t>Finish</t>
  </si>
  <si>
    <t>Seed</t>
  </si>
  <si>
    <t>FORMAT</t>
  </si>
  <si>
    <t>#Chrom.</t>
  </si>
  <si>
    <t>#Const.</t>
  </si>
  <si>
    <t>Meth+OtherOps</t>
  </si>
  <si>
    <t>Mut.+Op</t>
  </si>
  <si>
    <t>Cross+Op</t>
  </si>
  <si>
    <t>Descr.</t>
  </si>
  <si>
    <t>TimeBlocks</t>
  </si>
  <si>
    <t>Const</t>
  </si>
  <si>
    <t>#Ranges</t>
  </si>
  <si>
    <t>Range</t>
  </si>
  <si>
    <t>Min</t>
  </si>
  <si>
    <t>Max</t>
  </si>
  <si>
    <t>Flags</t>
  </si>
  <si>
    <t>Type</t>
  </si>
  <si>
    <t>Entry M.</t>
  </si>
  <si>
    <t>Form.</t>
  </si>
  <si>
    <t>Description</t>
  </si>
  <si>
    <t>LeftVal</t>
  </si>
  <si>
    <t>LeftOp</t>
  </si>
  <si>
    <t>Ref.</t>
  </si>
  <si>
    <t>RightOp</t>
  </si>
  <si>
    <t>RightVal</t>
  </si>
  <si>
    <t>PenaltyFct</t>
  </si>
  <si>
    <t>Unused</t>
  </si>
  <si>
    <t>DEVEVAL</t>
  </si>
  <si>
    <t>EVAL</t>
  </si>
  <si>
    <t>UNUSED</t>
  </si>
  <si>
    <t>RECIPE_x0001_11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</si>
  <si>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</si>
  <si>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</si>
  <si>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</si>
  <si>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</si>
  <si>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</si>
  <si>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</si>
  <si>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</si>
  <si>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</si>
  <si>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</si>
  <si>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</si>
  <si>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</si>
  <si>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False,False,False</t>
  </si>
  <si>
    <t>Fraction wrong</t>
  </si>
  <si>
    <t>DISCRIMINANT ANALYSIS</t>
  </si>
  <si>
    <t>USUALLY TWO GROUPS</t>
  </si>
  <si>
    <t>LIKELY TO HAVE HEART ATTACK OR NOT</t>
  </si>
  <si>
    <t>BASED ON CHOLESTEROL, SMOKING, WEIGHT, DRINKING, AGE</t>
  </si>
  <si>
    <t>AND GENDER</t>
  </si>
  <si>
    <t>STUDENT LIKELY ADMIT, LIKELY REJECT, OR MORE INFO FOR MBA PROGRAM</t>
  </si>
  <si>
    <t>200*GPA+GMAT&gt;=1400 ;LIKELY ADMIT</t>
  </si>
  <si>
    <t>200*GPA+GMAT&lt;=1000 LIKELY REJECT</t>
  </si>
  <si>
    <t>OTHWERWISE MORE WEIGHT TO OTHER DATA</t>
  </si>
  <si>
    <t>PERSON SUBSCRIBE TO WSJ BASED ON INCOME</t>
  </si>
  <si>
    <t>AND SIZE OF INVESTMENT PORTFOLIO</t>
  </si>
  <si>
    <t>SAY NOT SUBSCRIBE IF</t>
  </si>
  <si>
    <t>LINEAR SCORING RULE</t>
  </si>
  <si>
    <t>Altman found that the ratio profile for the bankrupt group fell at -0.25 avg, and for the non-bankrupt group at +4.48 avg.</t>
  </si>
  <si>
    <r>
      <t>Z = 1.2X</t>
    </r>
    <r>
      <rPr>
        <b/>
        <vertAlign val="subscript"/>
        <sz val="8"/>
        <rFont val="Arial"/>
        <family val="2"/>
      </rPr>
      <t>1</t>
    </r>
    <r>
      <rPr>
        <b/>
        <sz val="10"/>
        <rFont val="Arial"/>
        <family val="2"/>
      </rPr>
      <t xml:space="preserve"> + 1.4X</t>
    </r>
    <r>
      <rPr>
        <b/>
        <vertAlign val="subscript"/>
        <sz val="8"/>
        <rFont val="Arial"/>
        <family val="2"/>
      </rPr>
      <t>2</t>
    </r>
    <r>
      <rPr>
        <b/>
        <sz val="10"/>
        <rFont val="Arial"/>
        <family val="2"/>
      </rPr>
      <t xml:space="preserve"> + 3.3X</t>
    </r>
    <r>
      <rPr>
        <b/>
        <vertAlign val="subscript"/>
        <sz val="8"/>
        <rFont val="Arial"/>
        <family val="2"/>
      </rPr>
      <t>3</t>
    </r>
    <r>
      <rPr>
        <b/>
        <sz val="10"/>
        <rFont val="Arial"/>
        <family val="2"/>
      </rPr>
      <t xml:space="preserve"> + 0.6X</t>
    </r>
    <r>
      <rPr>
        <b/>
        <vertAlign val="subscript"/>
        <sz val="8"/>
        <rFont val="Arial"/>
        <family val="2"/>
      </rPr>
      <t>4</t>
    </r>
    <r>
      <rPr>
        <b/>
        <sz val="10"/>
        <rFont val="Arial"/>
        <family val="2"/>
      </rPr>
      <t xml:space="preserve"> + 1.0X</t>
    </r>
    <r>
      <rPr>
        <b/>
        <vertAlign val="subscript"/>
        <sz val="8"/>
        <rFont val="Arial"/>
        <family val="2"/>
      </rPr>
      <t>5</t>
    </r>
    <r>
      <rPr>
        <b/>
        <sz val="10"/>
        <rFont val="Arial"/>
        <family val="2"/>
      </rPr>
      <t>.</t>
    </r>
  </si>
  <si>
    <r>
      <t>X</t>
    </r>
    <r>
      <rPr>
        <b/>
        <vertAlign val="subscript"/>
        <sz val="8"/>
        <rFont val="Arial"/>
        <family val="2"/>
      </rPr>
      <t>1</t>
    </r>
    <r>
      <rPr>
        <b/>
        <sz val="10"/>
        <rFont val="Arial"/>
        <family val="2"/>
      </rPr>
      <t xml:space="preserve"> = Working Capital / Total Assets. Measures liquid assets in relation to the size of the company.</t>
    </r>
  </si>
  <si>
    <r>
      <t>X</t>
    </r>
    <r>
      <rPr>
        <b/>
        <vertAlign val="subscript"/>
        <sz val="8"/>
        <rFont val="Arial"/>
        <family val="2"/>
      </rPr>
      <t>2</t>
    </r>
    <r>
      <rPr>
        <b/>
        <sz val="10"/>
        <rFont val="Arial"/>
        <family val="2"/>
      </rPr>
      <t xml:space="preserve"> = Retained Earnings / Total Assets. Measures profitability that reflects the company's age and earning power.</t>
    </r>
  </si>
  <si>
    <r>
      <t>X</t>
    </r>
    <r>
      <rPr>
        <b/>
        <vertAlign val="subscript"/>
        <sz val="8"/>
        <rFont val="Arial"/>
        <family val="2"/>
      </rPr>
      <t>3</t>
    </r>
    <r>
      <rPr>
        <b/>
        <sz val="10"/>
        <rFont val="Arial"/>
        <family val="2"/>
      </rPr>
      <t xml:space="preserve"> = Earnings Before Interest and Taxes / Total Assets. Measures operating efficiency apart from tax and leveraging factors. It recognizes operating earnings as being important to long-term viability.</t>
    </r>
  </si>
  <si>
    <r>
      <t>X</t>
    </r>
    <r>
      <rPr>
        <b/>
        <vertAlign val="subscript"/>
        <sz val="8"/>
        <rFont val="Arial"/>
        <family val="2"/>
      </rPr>
      <t>4</t>
    </r>
    <r>
      <rPr>
        <b/>
        <sz val="10"/>
        <rFont val="Arial"/>
        <family val="2"/>
      </rPr>
      <t xml:space="preserve"> = Market Value of Equity / Book Value of Total Liabilities. Adds market dimension that can show up security price fluctuation as a possible red flag.</t>
    </r>
  </si>
  <si>
    <r>
      <t>X</t>
    </r>
    <r>
      <rPr>
        <b/>
        <vertAlign val="subscript"/>
        <sz val="8"/>
        <rFont val="Arial"/>
        <family val="2"/>
      </rPr>
      <t>5</t>
    </r>
    <r>
      <rPr>
        <b/>
        <sz val="10"/>
        <rFont val="Arial"/>
        <family val="2"/>
      </rPr>
      <t xml:space="preserve"> = Sales / Total Assets. Standard measure for total asset turnover (varies greatly from industry to industry).</t>
    </r>
  </si>
  <si>
    <t>PREDICT IF FIRM GOES BANKRUPT</t>
  </si>
  <si>
    <t>CHANGING CELLS:WEIGHTS FOR INCOME AND</t>
  </si>
  <si>
    <t>C1*(INCOME)+C2*(INVESTAMT)&gt;=CUT</t>
  </si>
  <si>
    <t>C1*(INCOME)+C2*(INVESTAMT)&lt;CUT</t>
  </si>
  <si>
    <t>INVESTMENT PORTFOLIO AND CUT</t>
  </si>
  <si>
    <t>MIN NUMBER OF MISCLASSIFICATIONS</t>
  </si>
  <si>
    <t>PREDICT SUBSCRIBE IF</t>
  </si>
  <si>
    <t>CREDIT SCORE BASED ON INCOME PAYMENTS MISSED TIME AT RESIDENCE ETC.</t>
  </si>
  <si>
    <t>Total errors</t>
  </si>
  <si>
    <t>WSJ?</t>
  </si>
  <si>
    <t>CLASSIFY OBSERVATION INTO A GROUP</t>
  </si>
  <si>
    <t>wts are between +1 and -1</t>
  </si>
  <si>
    <t>1= subscribe</t>
  </si>
  <si>
    <t>0=do not subscribe</t>
  </si>
  <si>
    <t>Wrong?</t>
  </si>
  <si>
    <t>weights between -1 and +1</t>
  </si>
  <si>
    <t>CUT&lt;=200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</si>
</sst>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vertAlign val="subscript"/>
      <sz val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3" borderId="0" xfId="0" applyFont="1" applyFill="1" applyAlignment="1">
      <alignment horizontal="left" vertical="center" indent="1"/>
    </xf>
    <xf numFmtId="0" fontId="1" fillId="5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workbookViewId="0"/>
  </sheetViews>
  <sheetFormatPr defaultColWidth="10.7109375" defaultRowHeight="12.75" x14ac:dyDescent="0.2"/>
  <cols>
    <col min="1" max="1" width="11.7109375" customWidth="1"/>
    <col min="2" max="4" width="10.7109375" customWidth="1"/>
    <col min="5" max="5" width="12.7109375" customWidth="1"/>
    <col min="6" max="11" width="10.7109375" customWidth="1"/>
    <col min="12" max="47" width="10.7109375" hidden="1" customWidth="1"/>
  </cols>
  <sheetData>
    <row r="1" spans="1:60" x14ac:dyDescent="0.2">
      <c r="A1" t="s">
        <v>11</v>
      </c>
      <c r="B1">
        <f>Data!$K$4</f>
        <v>0</v>
      </c>
      <c r="F1" t="s">
        <v>23</v>
      </c>
      <c r="I1" t="s">
        <v>30</v>
      </c>
      <c r="J1">
        <v>3</v>
      </c>
    </row>
    <row r="2" spans="1:60" x14ac:dyDescent="0.2">
      <c r="A2" t="s">
        <v>12</v>
      </c>
      <c r="B2">
        <v>1</v>
      </c>
      <c r="C2">
        <v>0</v>
      </c>
      <c r="F2" t="s">
        <v>24</v>
      </c>
      <c r="G2" t="b">
        <v>0</v>
      </c>
    </row>
    <row r="3" spans="1:60" x14ac:dyDescent="0.2">
      <c r="A3" t="s">
        <v>13</v>
      </c>
      <c r="B3" t="b">
        <v>0</v>
      </c>
      <c r="C3">
        <v>1000</v>
      </c>
      <c r="F3" t="s">
        <v>25</v>
      </c>
      <c r="G3" t="b">
        <v>0</v>
      </c>
    </row>
    <row r="4" spans="1:60" x14ac:dyDescent="0.2">
      <c r="A4" t="s">
        <v>14</v>
      </c>
      <c r="B4" t="b">
        <v>0</v>
      </c>
      <c r="C4">
        <v>5</v>
      </c>
      <c r="F4" t="s">
        <v>26</v>
      </c>
      <c r="G4" t="b">
        <v>0</v>
      </c>
    </row>
    <row r="5" spans="1:60" x14ac:dyDescent="0.2">
      <c r="A5" t="s">
        <v>15</v>
      </c>
      <c r="B5" t="b">
        <v>0</v>
      </c>
      <c r="C5">
        <v>100</v>
      </c>
      <c r="D5">
        <v>1</v>
      </c>
      <c r="E5" t="b">
        <v>1</v>
      </c>
      <c r="F5" t="s">
        <v>27</v>
      </c>
      <c r="G5" t="b">
        <v>0</v>
      </c>
    </row>
    <row r="6" spans="1:60" x14ac:dyDescent="0.2">
      <c r="A6" t="s">
        <v>16</v>
      </c>
      <c r="B6" t="b">
        <v>0</v>
      </c>
      <c r="F6" t="s">
        <v>28</v>
      </c>
      <c r="G6" t="b">
        <v>0</v>
      </c>
    </row>
    <row r="7" spans="1:60" x14ac:dyDescent="0.2">
      <c r="A7" t="s">
        <v>17</v>
      </c>
      <c r="B7">
        <v>50</v>
      </c>
    </row>
    <row r="8" spans="1:60" x14ac:dyDescent="0.2">
      <c r="A8" t="s">
        <v>18</v>
      </c>
      <c r="B8" t="s">
        <v>57</v>
      </c>
      <c r="F8" t="s">
        <v>29</v>
      </c>
      <c r="G8" t="b">
        <v>1</v>
      </c>
      <c r="H8">
        <v>1</v>
      </c>
    </row>
    <row r="9" spans="1:60" x14ac:dyDescent="0.2">
      <c r="A9" t="s">
        <v>19</v>
      </c>
      <c r="B9">
        <v>1</v>
      </c>
    </row>
    <row r="10" spans="1:60" x14ac:dyDescent="0.2">
      <c r="A10" t="s">
        <v>20</v>
      </c>
      <c r="B10" t="b">
        <v>0</v>
      </c>
    </row>
    <row r="11" spans="1:60" x14ac:dyDescent="0.2">
      <c r="A11" t="s">
        <v>21</v>
      </c>
      <c r="B11" t="s">
        <v>57</v>
      </c>
    </row>
    <row r="12" spans="1:60" x14ac:dyDescent="0.2">
      <c r="A12" t="s">
        <v>22</v>
      </c>
      <c r="B12" t="b">
        <v>0</v>
      </c>
    </row>
    <row r="14" spans="1:60" ht="13.5" thickBot="1" x14ac:dyDescent="0.25">
      <c r="A14" t="s">
        <v>31</v>
      </c>
      <c r="B14">
        <v>1</v>
      </c>
      <c r="AX14" t="s">
        <v>32</v>
      </c>
      <c r="AY14">
        <v>0</v>
      </c>
    </row>
    <row r="15" spans="1:60" s="2" customFormat="1" ht="13.5" thickTop="1" x14ac:dyDescent="0.2">
      <c r="A15" s="2" t="s">
        <v>33</v>
      </c>
      <c r="B15" s="2" t="s">
        <v>34</v>
      </c>
      <c r="C15" s="2" t="s">
        <v>35</v>
      </c>
      <c r="D15" s="2" t="s">
        <v>36</v>
      </c>
      <c r="E15" s="2" t="s">
        <v>37</v>
      </c>
      <c r="F15" s="2" t="s">
        <v>38</v>
      </c>
      <c r="G15" s="2" t="s">
        <v>39</v>
      </c>
      <c r="H15" s="2" t="s">
        <v>40</v>
      </c>
      <c r="I15" s="2" t="s">
        <v>41</v>
      </c>
      <c r="J15" s="2" t="s">
        <v>42</v>
      </c>
      <c r="K15" s="2" t="s">
        <v>43</v>
      </c>
      <c r="AV15" s="2" t="s">
        <v>55</v>
      </c>
      <c r="AW15" s="2" t="s">
        <v>56</v>
      </c>
      <c r="AX15" s="2" t="s">
        <v>44</v>
      </c>
      <c r="AY15" s="2" t="s">
        <v>45</v>
      </c>
      <c r="AZ15" s="2" t="s">
        <v>46</v>
      </c>
      <c r="BA15" s="2" t="s">
        <v>47</v>
      </c>
      <c r="BB15" s="2" t="s">
        <v>48</v>
      </c>
      <c r="BC15" s="2" t="s">
        <v>49</v>
      </c>
      <c r="BD15" s="2" t="s">
        <v>50</v>
      </c>
      <c r="BE15" s="2" t="s">
        <v>51</v>
      </c>
      <c r="BF15" s="2" t="s">
        <v>52</v>
      </c>
      <c r="BG15" s="2" t="s">
        <v>53</v>
      </c>
      <c r="BH15" s="2" t="s">
        <v>54</v>
      </c>
    </row>
    <row r="16" spans="1:60" x14ac:dyDescent="0.2">
      <c r="A16" t="s">
        <v>58</v>
      </c>
      <c r="B16">
        <v>-1</v>
      </c>
      <c r="C16">
        <v>0.5</v>
      </c>
      <c r="E16">
        <v>0</v>
      </c>
      <c r="G16">
        <v>2</v>
      </c>
      <c r="H16">
        <f>Data!$H$2:$I$2</f>
        <v>-0.1117560880899143</v>
      </c>
      <c r="I16">
        <v>0</v>
      </c>
      <c r="J16">
        <v>20</v>
      </c>
      <c r="K16" t="s">
        <v>70</v>
      </c>
    </row>
    <row r="17" spans="1:11" x14ac:dyDescent="0.2">
      <c r="A17" t="s">
        <v>59</v>
      </c>
      <c r="H17">
        <f>Data!$J$2</f>
        <v>36.610075801895043</v>
      </c>
      <c r="I17">
        <v>0</v>
      </c>
      <c r="J17">
        <v>1000</v>
      </c>
      <c r="K17" t="s">
        <v>70</v>
      </c>
    </row>
    <row r="18" spans="1:11" x14ac:dyDescent="0.2">
      <c r="A18" t="s">
        <v>60</v>
      </c>
    </row>
    <row r="19" spans="1:11" x14ac:dyDescent="0.2">
      <c r="A19" t="s">
        <v>61</v>
      </c>
    </row>
    <row r="20" spans="1:11" x14ac:dyDescent="0.2">
      <c r="A20" t="s">
        <v>62</v>
      </c>
    </row>
    <row r="21" spans="1:11" x14ac:dyDescent="0.2">
      <c r="A21" t="s">
        <v>63</v>
      </c>
    </row>
    <row r="22" spans="1:11" x14ac:dyDescent="0.2">
      <c r="A22" t="s">
        <v>64</v>
      </c>
    </row>
    <row r="23" spans="1:11" x14ac:dyDescent="0.2">
      <c r="A23" t="s">
        <v>65</v>
      </c>
    </row>
    <row r="24" spans="1:11" x14ac:dyDescent="0.2">
      <c r="A24" t="s">
        <v>66</v>
      </c>
    </row>
    <row r="25" spans="1:11" x14ac:dyDescent="0.2">
      <c r="A25" t="s">
        <v>67</v>
      </c>
    </row>
    <row r="26" spans="1:11" x14ac:dyDescent="0.2">
      <c r="A26" t="s">
        <v>68</v>
      </c>
    </row>
    <row r="27" spans="1:11" x14ac:dyDescent="0.2">
      <c r="A27" t="s">
        <v>69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87"/>
  <sheetViews>
    <sheetView tabSelected="1" topLeftCell="D11" zoomScaleNormal="100" workbookViewId="0">
      <selection activeCell="K28" sqref="K28"/>
    </sheetView>
  </sheetViews>
  <sheetFormatPr defaultRowHeight="12.75" x14ac:dyDescent="0.2"/>
  <cols>
    <col min="1" max="1" width="7.42578125" style="1" customWidth="1"/>
    <col min="2" max="3" width="9.140625" style="1"/>
    <col min="4" max="4" width="13.85546875" style="1" customWidth="1"/>
    <col min="5" max="5" width="8.5703125" style="1" customWidth="1"/>
    <col min="6" max="6" width="7.28515625" style="1" customWidth="1"/>
    <col min="7" max="7" width="7.42578125" style="1" customWidth="1"/>
    <col min="8" max="8" width="9.28515625" style="1" customWidth="1"/>
    <col min="9" max="9" width="13.5703125" style="1" customWidth="1"/>
    <col min="10" max="10" width="9.140625" style="1"/>
    <col min="11" max="11" width="14.7109375" style="1" customWidth="1"/>
    <col min="12" max="16384" width="9.140625" style="1"/>
  </cols>
  <sheetData>
    <row r="1" spans="1:17" x14ac:dyDescent="0.2">
      <c r="A1" s="1" t="s">
        <v>0</v>
      </c>
      <c r="H1" s="1" t="s">
        <v>2</v>
      </c>
      <c r="I1" s="1" t="s">
        <v>7</v>
      </c>
      <c r="J1" s="1" t="s">
        <v>8</v>
      </c>
      <c r="K1" s="1" t="s">
        <v>100</v>
      </c>
      <c r="L1" s="1" t="s">
        <v>71</v>
      </c>
    </row>
    <row r="2" spans="1:17" x14ac:dyDescent="0.2">
      <c r="E2" s="1">
        <f>MAX(E4:E87)</f>
        <v>100.7</v>
      </c>
      <c r="F2" s="1">
        <f>MAX(F4:F87)</f>
        <v>66.599999999999994</v>
      </c>
      <c r="H2" s="5">
        <v>-0.1117560880899143</v>
      </c>
      <c r="I2" s="5">
        <v>1</v>
      </c>
      <c r="J2" s="5">
        <v>36.610075801895043</v>
      </c>
      <c r="K2" s="9">
        <f>SUM(J4:J87)</f>
        <v>6</v>
      </c>
      <c r="L2" s="1">
        <f>K2/COUNT(J4:J87)</f>
        <v>7.1428571428571425E-2</v>
      </c>
      <c r="O2" s="1" t="s">
        <v>103</v>
      </c>
    </row>
    <row r="3" spans="1:17" x14ac:dyDescent="0.2">
      <c r="A3" s="3" t="s">
        <v>1</v>
      </c>
      <c r="B3" s="3" t="s">
        <v>2</v>
      </c>
      <c r="C3" s="3" t="s">
        <v>3</v>
      </c>
      <c r="D3" s="3" t="s">
        <v>4</v>
      </c>
      <c r="E3" s="1" t="s">
        <v>2</v>
      </c>
      <c r="F3" s="1" t="s">
        <v>7</v>
      </c>
      <c r="G3" s="1" t="s">
        <v>101</v>
      </c>
      <c r="H3" s="1" t="s">
        <v>9</v>
      </c>
      <c r="I3" s="1" t="s">
        <v>10</v>
      </c>
      <c r="J3" s="1" t="s">
        <v>106</v>
      </c>
    </row>
    <row r="4" spans="1:17" x14ac:dyDescent="0.2">
      <c r="A4" s="1">
        <v>1</v>
      </c>
      <c r="B4" s="1">
        <v>66400</v>
      </c>
      <c r="C4" s="1">
        <v>26900</v>
      </c>
      <c r="D4" s="3" t="s">
        <v>6</v>
      </c>
      <c r="E4" s="1">
        <v>66.400000000000006</v>
      </c>
      <c r="F4" s="1">
        <v>26.9</v>
      </c>
      <c r="G4" s="1">
        <v>0</v>
      </c>
      <c r="H4" s="1">
        <f>E4*Income+F4*Invest</f>
        <v>19.479395750829688</v>
      </c>
      <c r="I4" s="1">
        <f>IF(H4&gt;=Cut,1,0)</f>
        <v>0</v>
      </c>
      <c r="J4" s="1">
        <f>IF(I4=G4,0,1)</f>
        <v>0</v>
      </c>
      <c r="M4" s="1" t="s">
        <v>107</v>
      </c>
    </row>
    <row r="5" spans="1:17" x14ac:dyDescent="0.2">
      <c r="A5" s="1">
        <v>2</v>
      </c>
      <c r="B5" s="1">
        <v>68000</v>
      </c>
      <c r="C5" s="1">
        <v>7100</v>
      </c>
      <c r="D5" s="3" t="s">
        <v>6</v>
      </c>
      <c r="E5" s="1">
        <v>68</v>
      </c>
      <c r="F5" s="1">
        <v>7.1</v>
      </c>
      <c r="G5" s="1">
        <v>0</v>
      </c>
      <c r="H5" s="1">
        <f>E5*Income+F5*Invest</f>
        <v>-0.49941399011417253</v>
      </c>
      <c r="I5" s="1">
        <f>IF(H5&gt;=Cut,1,0)</f>
        <v>0</v>
      </c>
      <c r="J5" s="1">
        <f t="shared" ref="J5:J68" si="0">IF(I5=G5,0,1)</f>
        <v>0</v>
      </c>
      <c r="M5" s="1" t="s">
        <v>108</v>
      </c>
    </row>
    <row r="6" spans="1:17" x14ac:dyDescent="0.2">
      <c r="A6" s="1">
        <v>3</v>
      </c>
      <c r="B6" s="1">
        <v>54900</v>
      </c>
      <c r="C6" s="1">
        <v>21500</v>
      </c>
      <c r="D6" s="3" t="s">
        <v>6</v>
      </c>
      <c r="E6" s="1">
        <v>54.9</v>
      </c>
      <c r="F6" s="1">
        <v>21.5</v>
      </c>
      <c r="G6" s="1">
        <v>0</v>
      </c>
      <c r="H6" s="1">
        <f>E6*Income+F6*Invest</f>
        <v>15.364590763863706</v>
      </c>
      <c r="I6" s="1">
        <f>IF(H6&gt;=Cut,1,0)</f>
        <v>0</v>
      </c>
      <c r="J6" s="1">
        <f t="shared" si="0"/>
        <v>0</v>
      </c>
      <c r="O6" s="1" t="s">
        <v>104</v>
      </c>
    </row>
    <row r="7" spans="1:17" x14ac:dyDescent="0.2">
      <c r="A7" s="1">
        <v>4</v>
      </c>
      <c r="B7" s="1">
        <v>50600</v>
      </c>
      <c r="C7" s="1">
        <v>19300</v>
      </c>
      <c r="D7" s="3" t="s">
        <v>6</v>
      </c>
      <c r="E7" s="1">
        <v>50.6</v>
      </c>
      <c r="F7" s="1">
        <v>19.3</v>
      </c>
      <c r="G7" s="1">
        <v>0</v>
      </c>
      <c r="H7" s="1">
        <f>E7*Income+F7*Invest</f>
        <v>13.645141942650337</v>
      </c>
      <c r="I7" s="1">
        <f>IF(H7&gt;=Cut,1,0)</f>
        <v>0</v>
      </c>
      <c r="J7" s="1">
        <f t="shared" si="0"/>
        <v>0</v>
      </c>
      <c r="O7" s="1" t="s">
        <v>105</v>
      </c>
    </row>
    <row r="8" spans="1:17" x14ac:dyDescent="0.2">
      <c r="A8" s="1">
        <v>5</v>
      </c>
      <c r="B8" s="1">
        <v>54100</v>
      </c>
      <c r="C8" s="1">
        <v>16700</v>
      </c>
      <c r="D8" s="3" t="s">
        <v>6</v>
      </c>
      <c r="E8" s="1">
        <v>54.1</v>
      </c>
      <c r="F8" s="1">
        <v>16.7</v>
      </c>
      <c r="G8" s="1">
        <v>0</v>
      </c>
      <c r="H8" s="1">
        <f>E8*Income+F8*Invest</f>
        <v>10.653995634335637</v>
      </c>
      <c r="I8" s="1">
        <f>IF(H8&gt;=Cut,1,0)</f>
        <v>0</v>
      </c>
      <c r="J8" s="1">
        <f t="shared" si="0"/>
        <v>0</v>
      </c>
    </row>
    <row r="9" spans="1:17" x14ac:dyDescent="0.2">
      <c r="A9" s="1">
        <v>6</v>
      </c>
      <c r="B9" s="1">
        <v>78200</v>
      </c>
      <c r="C9" s="1">
        <v>31900</v>
      </c>
      <c r="D9" s="3" t="s">
        <v>6</v>
      </c>
      <c r="E9" s="1">
        <v>78.2</v>
      </c>
      <c r="F9" s="1">
        <v>31.9</v>
      </c>
      <c r="G9" s="1">
        <v>0</v>
      </c>
      <c r="H9" s="1">
        <f>E9*Income+F9*Invest</f>
        <v>23.160673911368701</v>
      </c>
      <c r="I9" s="1">
        <f>IF(H9&gt;=Cut,1,0)</f>
        <v>0</v>
      </c>
      <c r="J9" s="1">
        <f t="shared" si="0"/>
        <v>0</v>
      </c>
    </row>
    <row r="10" spans="1:17" x14ac:dyDescent="0.2">
      <c r="A10" s="1">
        <v>7</v>
      </c>
      <c r="B10" s="1">
        <v>66200</v>
      </c>
      <c r="C10" s="1">
        <v>23800</v>
      </c>
      <c r="D10" s="3" t="s">
        <v>6</v>
      </c>
      <c r="E10" s="1">
        <v>66.2</v>
      </c>
      <c r="F10" s="1">
        <v>23.8</v>
      </c>
      <c r="G10" s="1">
        <v>0</v>
      </c>
      <c r="H10" s="1">
        <f>E10*Income+F10*Invest</f>
        <v>16.401746968447675</v>
      </c>
      <c r="I10" s="1">
        <f>IF(H10&gt;=Cut,1,0)</f>
        <v>0</v>
      </c>
      <c r="J10" s="1">
        <f t="shared" si="0"/>
        <v>0</v>
      </c>
      <c r="K10" s="5" t="s">
        <v>72</v>
      </c>
      <c r="L10" s="5"/>
      <c r="M10" s="5"/>
      <c r="N10" s="5"/>
      <c r="O10" s="5"/>
      <c r="P10" s="5"/>
      <c r="Q10" s="5"/>
    </row>
    <row r="11" spans="1:17" x14ac:dyDescent="0.2">
      <c r="A11" s="1">
        <v>8</v>
      </c>
      <c r="B11" s="1">
        <v>43900</v>
      </c>
      <c r="C11" s="1">
        <v>12400</v>
      </c>
      <c r="D11" s="3" t="s">
        <v>6</v>
      </c>
      <c r="E11" s="1">
        <v>43.9</v>
      </c>
      <c r="F11" s="1">
        <v>12.4</v>
      </c>
      <c r="G11" s="1">
        <v>0</v>
      </c>
      <c r="H11" s="1">
        <f>E11*Income+F11*Invest</f>
        <v>7.4939077328527626</v>
      </c>
      <c r="I11" s="1">
        <f>IF(H11&gt;=Cut,1,0)</f>
        <v>0</v>
      </c>
      <c r="J11" s="1">
        <f t="shared" si="0"/>
        <v>0</v>
      </c>
      <c r="K11" s="5" t="s">
        <v>102</v>
      </c>
      <c r="L11" s="5"/>
      <c r="M11" s="5"/>
      <c r="N11" s="5"/>
      <c r="O11" s="5"/>
      <c r="P11" s="5"/>
      <c r="Q11" s="5"/>
    </row>
    <row r="12" spans="1:17" x14ac:dyDescent="0.2">
      <c r="A12" s="1">
        <v>9</v>
      </c>
      <c r="B12" s="1">
        <v>41900</v>
      </c>
      <c r="C12" s="1">
        <v>5000</v>
      </c>
      <c r="D12" s="3" t="s">
        <v>6</v>
      </c>
      <c r="E12" s="1">
        <v>41.9</v>
      </c>
      <c r="F12" s="1">
        <v>5</v>
      </c>
      <c r="G12" s="1">
        <v>0</v>
      </c>
      <c r="H12" s="1">
        <f>E12*Income+F12*Invest</f>
        <v>0.31741990903259065</v>
      </c>
      <c r="I12" s="1">
        <f>IF(H12&gt;=Cut,1,0)</f>
        <v>0</v>
      </c>
      <c r="J12" s="1">
        <f t="shared" si="0"/>
        <v>0</v>
      </c>
      <c r="K12" s="5" t="s">
        <v>73</v>
      </c>
      <c r="L12" s="5"/>
      <c r="M12" s="5"/>
      <c r="N12" s="5"/>
      <c r="O12" s="5"/>
      <c r="P12" s="5"/>
      <c r="Q12" s="5"/>
    </row>
    <row r="13" spans="1:17" x14ac:dyDescent="0.2">
      <c r="A13" s="1">
        <v>10</v>
      </c>
      <c r="B13" s="1">
        <v>61100</v>
      </c>
      <c r="C13" s="1">
        <v>25200</v>
      </c>
      <c r="D13" s="3" t="s">
        <v>6</v>
      </c>
      <c r="E13" s="1">
        <v>61.1</v>
      </c>
      <c r="F13" s="1">
        <v>25.2</v>
      </c>
      <c r="G13" s="1">
        <v>0</v>
      </c>
      <c r="H13" s="1">
        <f>E13*Income+F13*Invest</f>
        <v>18.371703017706235</v>
      </c>
      <c r="I13" s="1">
        <f>IF(H13&gt;=Cut,1,0)</f>
        <v>0</v>
      </c>
      <c r="J13" s="1">
        <f t="shared" si="0"/>
        <v>0</v>
      </c>
      <c r="K13" s="5"/>
      <c r="L13" s="5"/>
      <c r="M13" s="5"/>
      <c r="N13" s="5"/>
      <c r="O13" s="5"/>
      <c r="P13" s="5"/>
      <c r="Q13" s="5"/>
    </row>
    <row r="14" spans="1:17" x14ac:dyDescent="0.2">
      <c r="A14" s="1">
        <v>11</v>
      </c>
      <c r="B14" s="1">
        <v>64500</v>
      </c>
      <c r="C14" s="1">
        <v>11800</v>
      </c>
      <c r="D14" s="3" t="s">
        <v>6</v>
      </c>
      <c r="E14" s="1">
        <v>64.5</v>
      </c>
      <c r="F14" s="1">
        <v>11.8</v>
      </c>
      <c r="G14" s="1">
        <v>0</v>
      </c>
      <c r="H14" s="1">
        <f>E14*Income+F14*Invest</f>
        <v>4.5917323182005285</v>
      </c>
      <c r="I14" s="1">
        <f>IF(H14&gt;=Cut,1,0)</f>
        <v>0</v>
      </c>
      <c r="J14" s="1">
        <f t="shared" si="0"/>
        <v>0</v>
      </c>
      <c r="K14" s="5" t="s">
        <v>74</v>
      </c>
      <c r="L14" s="5"/>
      <c r="M14" s="5"/>
      <c r="N14" s="5"/>
      <c r="O14" s="5"/>
      <c r="P14" s="5"/>
      <c r="Q14" s="5"/>
    </row>
    <row r="15" spans="1:17" x14ac:dyDescent="0.2">
      <c r="A15" s="1">
        <v>12</v>
      </c>
      <c r="B15" s="1">
        <v>59400</v>
      </c>
      <c r="C15" s="1">
        <v>27300</v>
      </c>
      <c r="D15" s="3" t="s">
        <v>6</v>
      </c>
      <c r="E15" s="1">
        <v>59.4</v>
      </c>
      <c r="F15" s="1">
        <v>27.3</v>
      </c>
      <c r="G15" s="1">
        <v>0</v>
      </c>
      <c r="H15" s="1">
        <f>E15*Income+F15*Invest</f>
        <v>20.661688367459092</v>
      </c>
      <c r="I15" s="1">
        <f>IF(H15&gt;=Cut,1,0)</f>
        <v>0</v>
      </c>
      <c r="J15" s="1">
        <f t="shared" si="0"/>
        <v>0</v>
      </c>
      <c r="K15" s="5" t="s">
        <v>75</v>
      </c>
      <c r="L15" s="5"/>
      <c r="M15" s="5"/>
      <c r="N15" s="5"/>
      <c r="O15" s="5"/>
      <c r="P15" s="5"/>
      <c r="Q15" s="5"/>
    </row>
    <row r="16" spans="1:17" x14ac:dyDescent="0.2">
      <c r="A16" s="1">
        <v>13</v>
      </c>
      <c r="B16" s="1">
        <v>45900</v>
      </c>
      <c r="C16" s="1">
        <v>16800</v>
      </c>
      <c r="D16" s="3" t="s">
        <v>6</v>
      </c>
      <c r="E16" s="1">
        <v>45.9</v>
      </c>
      <c r="F16" s="1">
        <v>16.8</v>
      </c>
      <c r="G16" s="1">
        <v>0</v>
      </c>
      <c r="H16" s="1">
        <f>E16*Income+F16*Invest</f>
        <v>11.670395556672934</v>
      </c>
      <c r="I16" s="1">
        <f>IF(H16&gt;=Cut,1,0)</f>
        <v>0</v>
      </c>
      <c r="J16" s="1">
        <f t="shared" si="0"/>
        <v>0</v>
      </c>
      <c r="K16" s="5" t="s">
        <v>76</v>
      </c>
      <c r="L16" s="5"/>
      <c r="M16" s="5"/>
      <c r="N16" s="5"/>
      <c r="O16" s="5"/>
      <c r="P16" s="5"/>
      <c r="Q16" s="5"/>
    </row>
    <row r="17" spans="1:20" x14ac:dyDescent="0.2">
      <c r="A17" s="1">
        <v>14</v>
      </c>
      <c r="B17" s="1">
        <v>59700</v>
      </c>
      <c r="C17" s="1">
        <v>14900</v>
      </c>
      <c r="D17" s="3" t="s">
        <v>6</v>
      </c>
      <c r="E17" s="1">
        <v>59.7</v>
      </c>
      <c r="F17" s="1">
        <v>14.9</v>
      </c>
      <c r="G17" s="1">
        <v>0</v>
      </c>
      <c r="H17" s="1">
        <f>E17*Income+F17*Invest</f>
        <v>8.2281615410321152</v>
      </c>
      <c r="I17" s="1">
        <f>IF(H17&gt;=Cut,1,0)</f>
        <v>0</v>
      </c>
      <c r="J17" s="1">
        <f t="shared" si="0"/>
        <v>0</v>
      </c>
      <c r="K17" s="5"/>
      <c r="L17" s="5"/>
      <c r="M17" s="5"/>
      <c r="N17" s="5"/>
      <c r="O17" s="5"/>
      <c r="P17" s="5"/>
      <c r="Q17" s="5"/>
    </row>
    <row r="18" spans="1:20" x14ac:dyDescent="0.2">
      <c r="A18" s="1">
        <v>15</v>
      </c>
      <c r="B18" s="1">
        <v>76000</v>
      </c>
      <c r="C18" s="1">
        <v>41900</v>
      </c>
      <c r="D18" s="3" t="s">
        <v>6</v>
      </c>
      <c r="E18" s="1">
        <v>76</v>
      </c>
      <c r="F18" s="1">
        <v>41.9</v>
      </c>
      <c r="G18" s="1">
        <v>0</v>
      </c>
      <c r="H18" s="1">
        <f>E18*Income+F18*Invest</f>
        <v>33.406537305166509</v>
      </c>
      <c r="I18" s="1">
        <f>IF(H18&gt;=Cut,1,0)</f>
        <v>0</v>
      </c>
      <c r="J18" s="1">
        <f t="shared" si="0"/>
        <v>0</v>
      </c>
      <c r="K18" s="8"/>
      <c r="L18" s="8"/>
      <c r="M18" s="8"/>
      <c r="N18" s="8"/>
      <c r="O18" s="8"/>
      <c r="P18" s="8"/>
      <c r="Q18" s="8"/>
      <c r="R18" s="8"/>
      <c r="S18"/>
      <c r="T18"/>
    </row>
    <row r="19" spans="1:20" x14ac:dyDescent="0.2">
      <c r="A19" s="1">
        <v>16</v>
      </c>
      <c r="B19" s="1">
        <v>89900</v>
      </c>
      <c r="C19" s="1">
        <v>46200</v>
      </c>
      <c r="D19" s="3" t="s">
        <v>6</v>
      </c>
      <c r="E19" s="1">
        <v>89.9</v>
      </c>
      <c r="F19" s="1">
        <v>46.2</v>
      </c>
      <c r="G19" s="1">
        <v>0</v>
      </c>
      <c r="H19" s="1">
        <f>E19*Income+F19*Invest</f>
        <v>36.153127680716707</v>
      </c>
      <c r="I19" s="1">
        <f>IF(H19&gt;=Cut,1,0)</f>
        <v>0</v>
      </c>
      <c r="J19" s="1">
        <f t="shared" si="0"/>
        <v>0</v>
      </c>
      <c r="K19" s="8" t="s">
        <v>99</v>
      </c>
      <c r="L19" s="8"/>
      <c r="M19" s="8"/>
      <c r="N19" s="8"/>
      <c r="O19" s="8"/>
      <c r="P19" s="8"/>
      <c r="Q19" s="8"/>
      <c r="R19" s="8"/>
      <c r="S19"/>
      <c r="T19"/>
    </row>
    <row r="20" spans="1:20" x14ac:dyDescent="0.2">
      <c r="A20" s="1">
        <v>17</v>
      </c>
      <c r="B20" s="1">
        <v>32700</v>
      </c>
      <c r="C20" s="1">
        <v>16900</v>
      </c>
      <c r="D20" s="3" t="s">
        <v>6</v>
      </c>
      <c r="E20" s="1">
        <v>32.700000000000003</v>
      </c>
      <c r="F20" s="1">
        <v>16.899999999999999</v>
      </c>
      <c r="G20" s="1">
        <v>0</v>
      </c>
      <c r="H20" s="1">
        <f>E20*Income+F20*Invest</f>
        <v>13.2455759194598</v>
      </c>
      <c r="I20" s="1">
        <f>IF(H20&gt;=Cut,1,0)</f>
        <v>0</v>
      </c>
      <c r="J20" s="1">
        <f t="shared" si="0"/>
        <v>0</v>
      </c>
      <c r="K20" s="8"/>
      <c r="L20" s="8"/>
      <c r="M20" s="8"/>
      <c r="N20" s="8"/>
      <c r="O20" s="8"/>
      <c r="P20" s="8"/>
      <c r="Q20" s="8"/>
      <c r="R20" s="8"/>
      <c r="S20"/>
      <c r="T20"/>
    </row>
    <row r="21" spans="1:20" x14ac:dyDescent="0.2">
      <c r="A21" s="1">
        <v>18</v>
      </c>
      <c r="B21" s="1">
        <v>57800</v>
      </c>
      <c r="C21" s="1">
        <v>23400</v>
      </c>
      <c r="D21" s="3" t="s">
        <v>6</v>
      </c>
      <c r="E21" s="1">
        <v>57.8</v>
      </c>
      <c r="F21" s="1">
        <v>23.4</v>
      </c>
      <c r="G21" s="1">
        <v>0</v>
      </c>
      <c r="H21" s="1">
        <f>E21*Income+F21*Invest</f>
        <v>16.940498108402952</v>
      </c>
      <c r="I21" s="1">
        <f>IF(H21&gt;=Cut,1,0)</f>
        <v>0</v>
      </c>
      <c r="J21" s="1">
        <f t="shared" si="0"/>
        <v>0</v>
      </c>
    </row>
    <row r="22" spans="1:20" x14ac:dyDescent="0.2">
      <c r="A22" s="1">
        <v>19</v>
      </c>
      <c r="B22" s="1">
        <v>66900</v>
      </c>
      <c r="C22" s="1">
        <v>34400</v>
      </c>
      <c r="D22" s="3" t="s">
        <v>6</v>
      </c>
      <c r="E22" s="1">
        <v>66.900000000000006</v>
      </c>
      <c r="F22" s="1">
        <v>34.4</v>
      </c>
      <c r="G22" s="1">
        <v>0</v>
      </c>
      <c r="H22" s="1">
        <f>E22*Income+F22*Invest</f>
        <v>26.923517706784732</v>
      </c>
      <c r="I22" s="1">
        <f>IF(H22&gt;=Cut,1,0)</f>
        <v>0</v>
      </c>
      <c r="J22" s="1">
        <f t="shared" si="0"/>
        <v>0</v>
      </c>
      <c r="K22" s="6" t="s">
        <v>77</v>
      </c>
      <c r="L22" s="6"/>
      <c r="M22" s="6"/>
      <c r="N22" s="6"/>
      <c r="O22" s="6"/>
      <c r="P22" s="6"/>
      <c r="Q22" s="6"/>
      <c r="R22" s="6"/>
    </row>
    <row r="23" spans="1:20" x14ac:dyDescent="0.2">
      <c r="A23" s="1">
        <v>20</v>
      </c>
      <c r="B23" s="1">
        <v>87200</v>
      </c>
      <c r="C23" s="1">
        <v>51000</v>
      </c>
      <c r="D23" s="3" t="s">
        <v>6</v>
      </c>
      <c r="E23" s="1">
        <v>87.2</v>
      </c>
      <c r="F23" s="1">
        <v>51</v>
      </c>
      <c r="G23" s="1">
        <v>0</v>
      </c>
      <c r="H23" s="1">
        <f>E23*Income+F23*Invest</f>
        <v>41.254869118559469</v>
      </c>
      <c r="I23" s="1">
        <f>IF(H23&gt;=Cut,1,0)</f>
        <v>1</v>
      </c>
      <c r="J23" s="1">
        <f t="shared" si="0"/>
        <v>1</v>
      </c>
      <c r="K23" s="6"/>
      <c r="L23" s="6"/>
      <c r="M23" s="6"/>
      <c r="N23" s="6"/>
      <c r="O23" s="6"/>
      <c r="P23" s="6"/>
      <c r="Q23" s="6"/>
      <c r="R23" s="6"/>
    </row>
    <row r="24" spans="1:20" x14ac:dyDescent="0.2">
      <c r="A24" s="1">
        <v>21</v>
      </c>
      <c r="B24" s="1">
        <v>78900</v>
      </c>
      <c r="C24" s="1">
        <v>26500</v>
      </c>
      <c r="D24" s="3" t="s">
        <v>6</v>
      </c>
      <c r="E24" s="1">
        <v>78.900000000000006</v>
      </c>
      <c r="F24" s="1">
        <v>26.5</v>
      </c>
      <c r="G24" s="1">
        <v>0</v>
      </c>
      <c r="H24" s="1">
        <f>E24*Income+F24*Invest</f>
        <v>17.682444649705761</v>
      </c>
      <c r="I24" s="1">
        <f>IF(H24&gt;=Cut,1,0)</f>
        <v>0</v>
      </c>
      <c r="J24" s="1">
        <f t="shared" si="0"/>
        <v>0</v>
      </c>
      <c r="K24" s="6"/>
      <c r="L24" s="6"/>
      <c r="M24" s="6"/>
      <c r="N24" s="6"/>
      <c r="O24" s="6"/>
      <c r="P24" s="6"/>
      <c r="Q24" s="6"/>
      <c r="R24" s="6"/>
    </row>
    <row r="25" spans="1:20" x14ac:dyDescent="0.2">
      <c r="A25" s="1">
        <v>22</v>
      </c>
      <c r="B25" s="1">
        <v>49300</v>
      </c>
      <c r="C25" s="1">
        <v>25400</v>
      </c>
      <c r="D25" s="3" t="s">
        <v>6</v>
      </c>
      <c r="E25" s="1">
        <v>49.3</v>
      </c>
      <c r="F25" s="1">
        <v>25.4</v>
      </c>
      <c r="G25" s="1">
        <v>0</v>
      </c>
      <c r="H25" s="1">
        <f>E25*Income+F25*Invest</f>
        <v>19.890424857167226</v>
      </c>
      <c r="I25" s="1">
        <f>IF(H25&gt;=Cut,1,0)</f>
        <v>0</v>
      </c>
      <c r="J25" s="1">
        <f t="shared" si="0"/>
        <v>0</v>
      </c>
      <c r="K25" s="6" t="s">
        <v>78</v>
      </c>
      <c r="L25" s="6"/>
      <c r="M25" s="6"/>
      <c r="N25" s="6"/>
      <c r="O25" s="6"/>
      <c r="P25" s="6"/>
      <c r="Q25" s="6"/>
      <c r="R25" s="6"/>
    </row>
    <row r="26" spans="1:20" x14ac:dyDescent="0.2">
      <c r="A26" s="1">
        <v>23</v>
      </c>
      <c r="B26" s="1">
        <v>80200</v>
      </c>
      <c r="C26" s="1">
        <v>25400</v>
      </c>
      <c r="D26" s="3" t="s">
        <v>6</v>
      </c>
      <c r="E26" s="1">
        <v>80.2</v>
      </c>
      <c r="F26" s="1">
        <v>25.4</v>
      </c>
      <c r="G26" s="1">
        <v>0</v>
      </c>
      <c r="H26" s="1">
        <f>E26*Income+F26*Invest</f>
        <v>16.437161735188873</v>
      </c>
      <c r="I26" s="1">
        <f>IF(H26&gt;=Cut,1,0)</f>
        <v>0</v>
      </c>
      <c r="J26" s="1">
        <f t="shared" si="0"/>
        <v>0</v>
      </c>
      <c r="K26" s="6" t="s">
        <v>79</v>
      </c>
      <c r="L26" s="6"/>
      <c r="M26" s="6"/>
      <c r="N26" s="6"/>
      <c r="O26" s="6"/>
      <c r="P26" s="6"/>
      <c r="Q26" s="6"/>
      <c r="R26" s="6"/>
    </row>
    <row r="27" spans="1:20" x14ac:dyDescent="0.2">
      <c r="A27" s="1">
        <v>24</v>
      </c>
      <c r="B27" s="1">
        <v>90400</v>
      </c>
      <c r="C27" s="1">
        <v>21400</v>
      </c>
      <c r="D27" s="3" t="s">
        <v>6</v>
      </c>
      <c r="E27" s="1">
        <v>90.4</v>
      </c>
      <c r="F27" s="1">
        <v>21.4</v>
      </c>
      <c r="G27" s="1">
        <v>0</v>
      </c>
      <c r="H27" s="1">
        <f>E27*Income+F27*Invest</f>
        <v>11.297249636671745</v>
      </c>
      <c r="I27" s="1">
        <f>IF(H27&gt;=Cut,1,0)</f>
        <v>0</v>
      </c>
      <c r="J27" s="1">
        <f t="shared" si="0"/>
        <v>0</v>
      </c>
      <c r="K27" s="6" t="s">
        <v>80</v>
      </c>
      <c r="L27" s="6"/>
      <c r="M27" s="6"/>
      <c r="N27" s="6"/>
      <c r="O27" s="6"/>
      <c r="P27" s="6"/>
      <c r="Q27" s="6"/>
      <c r="R27" s="6"/>
    </row>
    <row r="28" spans="1:20" x14ac:dyDescent="0.2">
      <c r="A28" s="1">
        <v>25</v>
      </c>
      <c r="B28" s="1">
        <v>57600</v>
      </c>
      <c r="C28" s="1">
        <v>22200</v>
      </c>
      <c r="D28" s="3" t="s">
        <v>6</v>
      </c>
      <c r="E28" s="1">
        <v>57.6</v>
      </c>
      <c r="F28" s="1">
        <v>22.2</v>
      </c>
      <c r="G28" s="1">
        <v>0</v>
      </c>
      <c r="H28" s="1">
        <f>E28*Income+F28*Invest</f>
        <v>15.762849326020936</v>
      </c>
      <c r="I28" s="1">
        <f>IF(H28&gt;=Cut,1,0)</f>
        <v>0</v>
      </c>
      <c r="J28" s="1">
        <f t="shared" si="0"/>
        <v>0</v>
      </c>
    </row>
    <row r="29" spans="1:20" x14ac:dyDescent="0.2">
      <c r="A29" s="1">
        <v>26</v>
      </c>
      <c r="B29" s="1">
        <v>86600</v>
      </c>
      <c r="C29" s="1">
        <v>37000</v>
      </c>
      <c r="D29" s="3" t="s">
        <v>6</v>
      </c>
      <c r="E29" s="1">
        <v>86.6</v>
      </c>
      <c r="F29" s="1">
        <v>37</v>
      </c>
      <c r="G29" s="1">
        <v>0</v>
      </c>
      <c r="H29" s="1">
        <f>E29*Income+F29*Invest</f>
        <v>27.321922771413423</v>
      </c>
      <c r="I29" s="1">
        <f>IF(H29&gt;=Cut,1,0)</f>
        <v>0</v>
      </c>
      <c r="J29" s="1">
        <f t="shared" si="0"/>
        <v>0</v>
      </c>
      <c r="K29" s="4" t="s">
        <v>81</v>
      </c>
      <c r="L29" s="4"/>
      <c r="M29" s="4"/>
      <c r="N29" s="4"/>
      <c r="O29" s="4"/>
    </row>
    <row r="30" spans="1:20" x14ac:dyDescent="0.2">
      <c r="A30" s="1">
        <v>27</v>
      </c>
      <c r="B30" s="1">
        <v>51600</v>
      </c>
      <c r="C30" s="1">
        <v>22000</v>
      </c>
      <c r="D30" s="3" t="s">
        <v>6</v>
      </c>
      <c r="E30" s="1">
        <v>51.6</v>
      </c>
      <c r="F30" s="1">
        <v>22</v>
      </c>
      <c r="G30" s="1">
        <v>0</v>
      </c>
      <c r="H30" s="1">
        <f>E30*Income+F30*Invest</f>
        <v>16.233385854560421</v>
      </c>
      <c r="I30" s="1">
        <f>IF(H30&gt;=Cut,1,0)</f>
        <v>0</v>
      </c>
      <c r="J30" s="1">
        <f t="shared" si="0"/>
        <v>0</v>
      </c>
      <c r="K30" s="4" t="s">
        <v>82</v>
      </c>
      <c r="L30" s="4"/>
      <c r="M30" s="4"/>
      <c r="N30" s="4"/>
      <c r="O30" s="4"/>
    </row>
    <row r="31" spans="1:20" x14ac:dyDescent="0.2">
      <c r="A31" s="1">
        <v>28</v>
      </c>
      <c r="B31" s="1">
        <v>68500</v>
      </c>
      <c r="C31" s="1">
        <v>17500</v>
      </c>
      <c r="D31" s="3" t="s">
        <v>6</v>
      </c>
      <c r="E31" s="1">
        <v>68.5</v>
      </c>
      <c r="F31" s="1">
        <v>17.5</v>
      </c>
      <c r="G31" s="1">
        <v>0</v>
      </c>
      <c r="H31" s="1">
        <f>E31*Income+F31*Invest</f>
        <v>9.84470796584087</v>
      </c>
      <c r="I31" s="1">
        <f>IF(H31&gt;=Cut,1,0)</f>
        <v>0</v>
      </c>
      <c r="J31" s="1">
        <f t="shared" si="0"/>
        <v>0</v>
      </c>
      <c r="K31" s="4" t="s">
        <v>98</v>
      </c>
      <c r="L31" s="4"/>
      <c r="M31" s="4"/>
      <c r="N31" s="4"/>
      <c r="O31" s="4"/>
    </row>
    <row r="32" spans="1:20" x14ac:dyDescent="0.2">
      <c r="A32" s="1">
        <v>29</v>
      </c>
      <c r="B32" s="1">
        <v>76400</v>
      </c>
      <c r="C32" s="1">
        <v>19800</v>
      </c>
      <c r="D32" s="3" t="s">
        <v>6</v>
      </c>
      <c r="E32" s="1">
        <v>76.400000000000006</v>
      </c>
      <c r="F32" s="1">
        <v>19.8</v>
      </c>
      <c r="G32" s="1">
        <v>0</v>
      </c>
      <c r="H32" s="1">
        <f>E32*Income+F32*Invest</f>
        <v>11.261834869930547</v>
      </c>
      <c r="I32" s="1">
        <f>IF(H32&gt;=Cut,1,0)</f>
        <v>0</v>
      </c>
      <c r="J32" s="1">
        <f t="shared" si="0"/>
        <v>0</v>
      </c>
      <c r="K32" s="4" t="s">
        <v>94</v>
      </c>
      <c r="L32" s="4"/>
      <c r="M32" s="4"/>
      <c r="N32" s="4"/>
      <c r="O32" s="4"/>
    </row>
    <row r="33" spans="1:22" x14ac:dyDescent="0.2">
      <c r="A33" s="1">
        <v>30</v>
      </c>
      <c r="B33" s="1">
        <v>79900</v>
      </c>
      <c r="C33" s="1">
        <v>42100</v>
      </c>
      <c r="D33" s="3" t="s">
        <v>6</v>
      </c>
      <c r="E33" s="1">
        <v>79.900000000000006</v>
      </c>
      <c r="F33" s="1">
        <v>42.1</v>
      </c>
      <c r="G33" s="1">
        <v>0</v>
      </c>
      <c r="H33" s="1">
        <f>E33*Income+F33*Invest</f>
        <v>33.170688561615847</v>
      </c>
      <c r="I33" s="1">
        <f>IF(H33&gt;=Cut,1,0)</f>
        <v>0</v>
      </c>
      <c r="J33" s="1">
        <f t="shared" si="0"/>
        <v>0</v>
      </c>
      <c r="K33" s="4" t="s">
        <v>83</v>
      </c>
      <c r="L33" s="4"/>
      <c r="M33" s="4"/>
      <c r="N33" s="4"/>
      <c r="O33" s="4"/>
    </row>
    <row r="34" spans="1:22" x14ac:dyDescent="0.2">
      <c r="A34" s="1">
        <v>31</v>
      </c>
      <c r="B34" s="1">
        <v>61800</v>
      </c>
      <c r="C34" s="1">
        <v>35100</v>
      </c>
      <c r="D34" s="3" t="s">
        <v>6</v>
      </c>
      <c r="E34" s="1">
        <v>61.8</v>
      </c>
      <c r="F34" s="1">
        <v>35.1</v>
      </c>
      <c r="G34" s="1">
        <v>0</v>
      </c>
      <c r="H34" s="1">
        <f>E34*Income+F34*Invest</f>
        <v>28.193473756043296</v>
      </c>
      <c r="I34" s="1">
        <f>IF(H34&gt;=Cut,1,0)</f>
        <v>0</v>
      </c>
      <c r="J34" s="1">
        <f t="shared" si="0"/>
        <v>0</v>
      </c>
      <c r="K34" s="4" t="s">
        <v>95</v>
      </c>
      <c r="L34" s="4"/>
      <c r="M34" s="4"/>
      <c r="N34" s="4"/>
      <c r="O34" s="4"/>
    </row>
    <row r="35" spans="1:22" x14ac:dyDescent="0.2">
      <c r="A35" s="1">
        <v>32</v>
      </c>
      <c r="B35" s="1">
        <v>48700</v>
      </c>
      <c r="C35" s="1">
        <v>2300</v>
      </c>
      <c r="D35" s="3" t="s">
        <v>6</v>
      </c>
      <c r="E35" s="1">
        <v>48.7</v>
      </c>
      <c r="F35" s="1">
        <v>2.2999999999999998</v>
      </c>
      <c r="G35" s="1">
        <v>0</v>
      </c>
      <c r="H35" s="1">
        <f>E35*Income+F35*Invest</f>
        <v>-3.1425214899788267</v>
      </c>
      <c r="I35" s="1">
        <f>IF(H35&gt;=Cut,1,0)</f>
        <v>0</v>
      </c>
      <c r="J35" s="1">
        <f t="shared" si="0"/>
        <v>0</v>
      </c>
      <c r="K35" s="4" t="s">
        <v>84</v>
      </c>
      <c r="L35" s="4"/>
      <c r="M35" s="4"/>
      <c r="N35" s="4"/>
      <c r="O35" s="4"/>
    </row>
    <row r="36" spans="1:22" x14ac:dyDescent="0.2">
      <c r="A36" s="1">
        <v>33</v>
      </c>
      <c r="B36" s="1">
        <v>60200</v>
      </c>
      <c r="C36" s="1">
        <v>19300</v>
      </c>
      <c r="D36" s="3" t="s">
        <v>6</v>
      </c>
      <c r="E36" s="1">
        <v>60.2</v>
      </c>
      <c r="F36" s="1">
        <v>19.3</v>
      </c>
      <c r="G36" s="1">
        <v>0</v>
      </c>
      <c r="H36" s="1">
        <f>E36*Income+F36*Invest</f>
        <v>12.57228349698716</v>
      </c>
      <c r="I36" s="1">
        <f>IF(H36&gt;=Cut,1,0)</f>
        <v>0</v>
      </c>
      <c r="J36" s="1">
        <f t="shared" si="0"/>
        <v>0</v>
      </c>
      <c r="K36" s="4" t="s">
        <v>93</v>
      </c>
      <c r="L36" s="4"/>
      <c r="M36" s="4"/>
      <c r="N36" s="4"/>
      <c r="O36" s="4"/>
    </row>
    <row r="37" spans="1:22" x14ac:dyDescent="0.2">
      <c r="A37" s="1">
        <v>34</v>
      </c>
      <c r="B37" s="1">
        <v>75300</v>
      </c>
      <c r="C37" s="1">
        <v>21700</v>
      </c>
      <c r="D37" s="3" t="s">
        <v>6</v>
      </c>
      <c r="E37" s="1">
        <v>75.3</v>
      </c>
      <c r="F37" s="1">
        <v>21.7</v>
      </c>
      <c r="G37" s="1">
        <v>0</v>
      </c>
      <c r="H37" s="1">
        <f>E37*Income+F37*Invest</f>
        <v>13.284766566829452</v>
      </c>
      <c r="I37" s="1">
        <f>IF(H37&gt;=Cut,1,0)</f>
        <v>0</v>
      </c>
      <c r="J37" s="1">
        <f t="shared" si="0"/>
        <v>0</v>
      </c>
      <c r="K37" s="4" t="s">
        <v>96</v>
      </c>
      <c r="L37" s="4"/>
      <c r="M37" s="4"/>
      <c r="N37" s="4"/>
      <c r="O37" s="4"/>
    </row>
    <row r="38" spans="1:22" x14ac:dyDescent="0.2">
      <c r="A38" s="1">
        <v>35</v>
      </c>
      <c r="B38" s="1">
        <v>70700</v>
      </c>
      <c r="C38" s="1">
        <v>27200</v>
      </c>
      <c r="D38" s="3" t="s">
        <v>6</v>
      </c>
      <c r="E38" s="1">
        <v>70.7</v>
      </c>
      <c r="F38" s="1">
        <v>27.2</v>
      </c>
      <c r="G38" s="1">
        <v>0</v>
      </c>
      <c r="H38" s="1">
        <f>E38*Income+F38*Invest</f>
        <v>19.298844572043059</v>
      </c>
      <c r="I38" s="1">
        <f>IF(H38&gt;=Cut,1,0)</f>
        <v>0</v>
      </c>
      <c r="J38" s="1">
        <f t="shared" si="0"/>
        <v>0</v>
      </c>
      <c r="K38" s="4" t="s">
        <v>97</v>
      </c>
      <c r="L38" s="4"/>
      <c r="M38" s="4"/>
      <c r="N38" s="4"/>
      <c r="O38" s="4"/>
    </row>
    <row r="39" spans="1:22" x14ac:dyDescent="0.2">
      <c r="A39" s="1">
        <v>36</v>
      </c>
      <c r="B39" s="1">
        <v>62000</v>
      </c>
      <c r="C39" s="1">
        <v>26800</v>
      </c>
      <c r="D39" s="3" t="s">
        <v>6</v>
      </c>
      <c r="E39" s="1">
        <v>62</v>
      </c>
      <c r="F39" s="1">
        <v>26.8</v>
      </c>
      <c r="G39" s="1">
        <v>0</v>
      </c>
      <c r="H39" s="1">
        <f>E39*Income+F39*Invest</f>
        <v>19.871122538425315</v>
      </c>
      <c r="I39" s="1">
        <f>IF(H39&gt;=Cut,1,0)</f>
        <v>0</v>
      </c>
      <c r="J39" s="1">
        <f t="shared" si="0"/>
        <v>0</v>
      </c>
      <c r="K39" s="5" t="s">
        <v>92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">
      <c r="A40" s="1">
        <v>37</v>
      </c>
      <c r="B40" s="1">
        <v>93700</v>
      </c>
      <c r="C40" s="1">
        <v>31300</v>
      </c>
      <c r="D40" s="3" t="s">
        <v>6</v>
      </c>
      <c r="E40" s="1">
        <v>93.7</v>
      </c>
      <c r="F40" s="1">
        <v>31.3</v>
      </c>
      <c r="G40" s="1">
        <v>0</v>
      </c>
      <c r="H40" s="1">
        <f>E40*Income+F40*Invest</f>
        <v>20.828454545975031</v>
      </c>
      <c r="I40" s="1">
        <f>IF(H40&gt;=Cut,1,0)</f>
        <v>0</v>
      </c>
      <c r="J40" s="1">
        <f t="shared" si="0"/>
        <v>0</v>
      </c>
      <c r="K40" s="7" t="s">
        <v>86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">
      <c r="A41" s="1">
        <v>38</v>
      </c>
      <c r="B41" s="1">
        <v>45100</v>
      </c>
      <c r="C41" s="1">
        <v>20300</v>
      </c>
      <c r="D41" s="3" t="s">
        <v>6</v>
      </c>
      <c r="E41" s="1">
        <v>45.1</v>
      </c>
      <c r="F41" s="1">
        <v>20.3</v>
      </c>
      <c r="G41" s="1">
        <v>0</v>
      </c>
      <c r="H41" s="1">
        <f>E41*Income+F41*Invest</f>
        <v>15.259800427144866</v>
      </c>
      <c r="I41" s="1">
        <f>IF(H41&gt;=Cut,1,0)</f>
        <v>0</v>
      </c>
      <c r="J41" s="1">
        <f t="shared" si="0"/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1">
        <v>39</v>
      </c>
      <c r="B42" s="1">
        <v>92900</v>
      </c>
      <c r="C42" s="1">
        <v>42000</v>
      </c>
      <c r="D42" s="3" t="s">
        <v>6</v>
      </c>
      <c r="E42" s="1">
        <v>92.9</v>
      </c>
      <c r="F42" s="1">
        <v>42</v>
      </c>
      <c r="G42" s="1">
        <v>0</v>
      </c>
      <c r="H42" s="1">
        <f>E42*Income+F42*Invest</f>
        <v>31.617859416446962</v>
      </c>
      <c r="I42" s="1">
        <f>IF(H42&gt;=Cut,1,0)</f>
        <v>0</v>
      </c>
      <c r="J42" s="1">
        <f t="shared" si="0"/>
        <v>0</v>
      </c>
      <c r="K42" s="7" t="s">
        <v>87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1">
        <v>40</v>
      </c>
      <c r="B43" s="1">
        <v>60200</v>
      </c>
      <c r="C43" s="1">
        <v>24000</v>
      </c>
      <c r="D43" s="3" t="s">
        <v>6</v>
      </c>
      <c r="E43" s="1">
        <v>60.2</v>
      </c>
      <c r="F43" s="1">
        <v>24</v>
      </c>
      <c r="G43" s="1">
        <v>0</v>
      </c>
      <c r="H43" s="1">
        <f>E43*Income+F43*Invest</f>
        <v>17.272283496987157</v>
      </c>
      <c r="I43" s="1">
        <f>IF(H43&gt;=Cut,1,0)</f>
        <v>0</v>
      </c>
      <c r="J43" s="1">
        <f t="shared" si="0"/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A44" s="1">
        <v>41</v>
      </c>
      <c r="B44" s="1">
        <v>67200</v>
      </c>
      <c r="C44" s="1">
        <v>26400</v>
      </c>
      <c r="D44" s="3" t="s">
        <v>6</v>
      </c>
      <c r="E44" s="1">
        <v>67.2</v>
      </c>
      <c r="F44" s="1">
        <v>26.4</v>
      </c>
      <c r="G44" s="1">
        <v>0</v>
      </c>
      <c r="H44" s="1">
        <f>E44*Income+F44*Invest</f>
        <v>18.889990880357757</v>
      </c>
      <c r="I44" s="1">
        <f>IF(H44&gt;=Cut,1,0)</f>
        <v>0</v>
      </c>
      <c r="J44" s="1">
        <f t="shared" si="0"/>
        <v>0</v>
      </c>
      <c r="K44" s="7" t="s">
        <v>88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">
      <c r="A45" s="1">
        <v>42</v>
      </c>
      <c r="B45" s="1">
        <v>86300</v>
      </c>
      <c r="C45" s="1">
        <v>25900</v>
      </c>
      <c r="D45" s="3" t="s">
        <v>6</v>
      </c>
      <c r="E45" s="1">
        <v>86.3</v>
      </c>
      <c r="F45" s="1">
        <v>25.9</v>
      </c>
      <c r="G45" s="1">
        <v>0</v>
      </c>
      <c r="H45" s="1">
        <f>E45*Income+F45*Invest</f>
        <v>16.255449597840396</v>
      </c>
      <c r="I45" s="1">
        <f>IF(H45&gt;=Cut,1,0)</f>
        <v>0</v>
      </c>
      <c r="J45" s="1">
        <f t="shared" si="0"/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">
      <c r="A46" s="1">
        <v>43</v>
      </c>
      <c r="B46" s="1">
        <v>63200</v>
      </c>
      <c r="C46" s="1">
        <v>32500</v>
      </c>
      <c r="D46" s="3" t="s">
        <v>6</v>
      </c>
      <c r="E46" s="1">
        <v>63.2</v>
      </c>
      <c r="F46" s="1">
        <v>32.5</v>
      </c>
      <c r="G46" s="1">
        <v>0</v>
      </c>
      <c r="H46" s="1">
        <f>E46*Income+F46*Invest</f>
        <v>25.437015232717414</v>
      </c>
      <c r="I46" s="1">
        <f>IF(H46&gt;=Cut,1,0)</f>
        <v>0</v>
      </c>
      <c r="J46" s="1">
        <f t="shared" si="0"/>
        <v>0</v>
      </c>
      <c r="K46" s="7" t="s">
        <v>89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">
      <c r="A47" s="1">
        <v>44</v>
      </c>
      <c r="B47" s="1">
        <v>61000</v>
      </c>
      <c r="C47" s="1">
        <v>23100</v>
      </c>
      <c r="D47" s="3" t="s">
        <v>6</v>
      </c>
      <c r="E47" s="1">
        <v>61</v>
      </c>
      <c r="F47" s="1">
        <v>23.1</v>
      </c>
      <c r="G47" s="1">
        <v>0</v>
      </c>
      <c r="H47" s="1">
        <f>E47*Income+F47*Invest</f>
        <v>16.282878626515227</v>
      </c>
      <c r="I47" s="1">
        <f>IF(H47&gt;=Cut,1,0)</f>
        <v>0</v>
      </c>
      <c r="J47" s="1">
        <f t="shared" si="0"/>
        <v>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">
      <c r="A48" s="1">
        <v>45</v>
      </c>
      <c r="B48" s="1">
        <v>83000</v>
      </c>
      <c r="C48" s="1">
        <v>23700</v>
      </c>
      <c r="D48" s="3" t="s">
        <v>6</v>
      </c>
      <c r="E48" s="1">
        <v>83</v>
      </c>
      <c r="F48" s="1">
        <v>23.7</v>
      </c>
      <c r="G48" s="1">
        <v>0</v>
      </c>
      <c r="H48" s="1">
        <f>E48*Income+F48*Invest</f>
        <v>14.424244688537112</v>
      </c>
      <c r="I48" s="1">
        <f>IF(H48&gt;=Cut,1,0)</f>
        <v>0</v>
      </c>
      <c r="J48" s="1">
        <f t="shared" si="0"/>
        <v>0</v>
      </c>
      <c r="K48" s="7" t="s">
        <v>90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">
      <c r="A49" s="1">
        <v>46</v>
      </c>
      <c r="B49" s="1">
        <v>50000</v>
      </c>
      <c r="C49" s="1">
        <v>15300</v>
      </c>
      <c r="D49" s="3" t="s">
        <v>6</v>
      </c>
      <c r="E49" s="1">
        <v>50</v>
      </c>
      <c r="F49" s="1">
        <v>15.3</v>
      </c>
      <c r="G49" s="1">
        <v>0</v>
      </c>
      <c r="H49" s="1">
        <f>E49*Income+F49*Invest</f>
        <v>9.7121955955042854</v>
      </c>
      <c r="I49" s="1">
        <f>IF(H49&gt;=Cut,1,0)</f>
        <v>0</v>
      </c>
      <c r="J49" s="1">
        <f t="shared" si="0"/>
        <v>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">
      <c r="A50" s="1">
        <v>47</v>
      </c>
      <c r="B50" s="1">
        <v>67400</v>
      </c>
      <c r="C50" s="1">
        <v>15900</v>
      </c>
      <c r="D50" s="3" t="s">
        <v>6</v>
      </c>
      <c r="E50" s="1">
        <v>67.400000000000006</v>
      </c>
      <c r="F50" s="1">
        <v>15.9</v>
      </c>
      <c r="G50" s="1">
        <v>0</v>
      </c>
      <c r="H50" s="1">
        <f>E50*Income+F50*Invest</f>
        <v>8.3676396627397764</v>
      </c>
      <c r="I50" s="1">
        <f>IF(H50&gt;=Cut,1,0)</f>
        <v>0</v>
      </c>
      <c r="J50" s="1">
        <f t="shared" si="0"/>
        <v>0</v>
      </c>
      <c r="K50" s="7" t="s">
        <v>91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">
      <c r="A51" s="1">
        <v>48</v>
      </c>
      <c r="B51" s="1">
        <v>64300</v>
      </c>
      <c r="C51" s="1">
        <v>13700</v>
      </c>
      <c r="D51" s="3" t="s">
        <v>6</v>
      </c>
      <c r="E51" s="1">
        <v>64.3</v>
      </c>
      <c r="F51" s="1">
        <v>13.7</v>
      </c>
      <c r="G51" s="1">
        <v>0</v>
      </c>
      <c r="H51" s="1">
        <f>E51*Income+F51*Invest</f>
        <v>6.5140835358185099</v>
      </c>
      <c r="I51" s="1">
        <f>IF(H51&gt;=Cut,1,0)</f>
        <v>0</v>
      </c>
      <c r="J51" s="1">
        <f t="shared" si="0"/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">
      <c r="A52" s="1">
        <v>49</v>
      </c>
      <c r="B52" s="1">
        <v>66800</v>
      </c>
      <c r="C52" s="1">
        <v>35600</v>
      </c>
      <c r="D52" s="3" t="s">
        <v>6</v>
      </c>
      <c r="E52" s="1">
        <v>66.8</v>
      </c>
      <c r="F52" s="1">
        <v>35.6</v>
      </c>
      <c r="G52" s="1">
        <v>0</v>
      </c>
      <c r="H52" s="1">
        <f>E52*Income+F52*Invest</f>
        <v>28.134693315593726</v>
      </c>
      <c r="I52" s="1">
        <f>IF(H52&gt;=Cut,1,0)</f>
        <v>0</v>
      </c>
      <c r="J52" s="1">
        <f t="shared" si="0"/>
        <v>0</v>
      </c>
      <c r="K52" s="5" t="s">
        <v>85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">
      <c r="A53" s="1">
        <v>50</v>
      </c>
      <c r="B53" s="1">
        <v>60800</v>
      </c>
      <c r="C53" s="1">
        <v>33300</v>
      </c>
      <c r="D53" s="3" t="s">
        <v>6</v>
      </c>
      <c r="E53" s="1">
        <v>60.8</v>
      </c>
      <c r="F53" s="1">
        <v>33.299999999999997</v>
      </c>
      <c r="G53" s="1">
        <v>0</v>
      </c>
      <c r="H53" s="1">
        <f>E53*Income+F53*Invest</f>
        <v>26.505229844133208</v>
      </c>
      <c r="I53" s="1">
        <f>IF(H53&gt;=Cut,1,0)</f>
        <v>0</v>
      </c>
      <c r="J53" s="1">
        <f t="shared" si="0"/>
        <v>0</v>
      </c>
    </row>
    <row r="54" spans="1:22" x14ac:dyDescent="0.2">
      <c r="A54" s="1">
        <v>51</v>
      </c>
      <c r="B54" s="1">
        <v>46700</v>
      </c>
      <c r="C54" s="1">
        <v>37700</v>
      </c>
      <c r="D54" s="3" t="s">
        <v>6</v>
      </c>
      <c r="E54" s="1">
        <v>46.7</v>
      </c>
      <c r="F54" s="1">
        <v>37.700000000000003</v>
      </c>
      <c r="G54" s="1">
        <v>0</v>
      </c>
      <c r="H54" s="1">
        <f>E54*Income+F54*Invest</f>
        <v>32.480990686201004</v>
      </c>
      <c r="I54" s="1">
        <f>IF(H54&gt;=Cut,1,0)</f>
        <v>0</v>
      </c>
      <c r="J54" s="1">
        <f t="shared" si="0"/>
        <v>0</v>
      </c>
    </row>
    <row r="55" spans="1:22" x14ac:dyDescent="0.2">
      <c r="A55" s="1">
        <v>52</v>
      </c>
      <c r="B55" s="1">
        <v>59400</v>
      </c>
      <c r="C55" s="1">
        <v>22100</v>
      </c>
      <c r="D55" s="3" t="s">
        <v>6</v>
      </c>
      <c r="E55" s="1">
        <v>59.4</v>
      </c>
      <c r="F55" s="1">
        <v>22.1</v>
      </c>
      <c r="G55" s="1">
        <v>0</v>
      </c>
      <c r="H55" s="1">
        <f>E55*Income+F55*Invest</f>
        <v>15.461688367459093</v>
      </c>
      <c r="I55" s="1">
        <f>IF(H55&gt;=Cut,1,0)</f>
        <v>0</v>
      </c>
      <c r="J55" s="1">
        <f t="shared" si="0"/>
        <v>0</v>
      </c>
    </row>
    <row r="56" spans="1:22" x14ac:dyDescent="0.2">
      <c r="A56" s="1">
        <v>53</v>
      </c>
      <c r="B56" s="1">
        <v>60900</v>
      </c>
      <c r="C56" s="1">
        <v>25800</v>
      </c>
      <c r="D56" s="3" t="s">
        <v>6</v>
      </c>
      <c r="E56" s="1">
        <v>60.9</v>
      </c>
      <c r="F56" s="1">
        <v>25.8</v>
      </c>
      <c r="G56" s="1">
        <v>0</v>
      </c>
      <c r="H56" s="1">
        <f>E56*Income+F56*Invest</f>
        <v>18.994054235324221</v>
      </c>
      <c r="I56" s="1">
        <f>IF(H56&gt;=Cut,1,0)</f>
        <v>0</v>
      </c>
      <c r="J56" s="1">
        <f t="shared" si="0"/>
        <v>0</v>
      </c>
    </row>
    <row r="57" spans="1:22" x14ac:dyDescent="0.2">
      <c r="A57" s="1">
        <v>54</v>
      </c>
      <c r="B57" s="1">
        <v>88900</v>
      </c>
      <c r="C57" s="1">
        <v>28600</v>
      </c>
      <c r="D57" s="3" t="s">
        <v>6</v>
      </c>
      <c r="E57" s="1">
        <v>88.9</v>
      </c>
      <c r="F57" s="1">
        <v>28.6</v>
      </c>
      <c r="G57" s="1">
        <v>0</v>
      </c>
      <c r="H57" s="1">
        <f>E57*Income+F57*Invest</f>
        <v>18.664883768806618</v>
      </c>
      <c r="I57" s="1">
        <f>IF(H57&gt;=Cut,1,0)</f>
        <v>0</v>
      </c>
      <c r="J57" s="1">
        <f t="shared" si="0"/>
        <v>0</v>
      </c>
    </row>
    <row r="58" spans="1:22" x14ac:dyDescent="0.2">
      <c r="A58" s="1">
        <v>55</v>
      </c>
      <c r="B58" s="1">
        <v>68200</v>
      </c>
      <c r="C58" s="1">
        <v>12300</v>
      </c>
      <c r="D58" s="3" t="s">
        <v>6</v>
      </c>
      <c r="E58" s="1">
        <v>68.2</v>
      </c>
      <c r="F58" s="1">
        <v>12.3</v>
      </c>
      <c r="G58" s="1">
        <v>0</v>
      </c>
      <c r="H58" s="1">
        <f>E58*Income+F58*Invest</f>
        <v>4.6782347922678449</v>
      </c>
      <c r="I58" s="1">
        <f>IF(H58&gt;=Cut,1,0)</f>
        <v>0</v>
      </c>
      <c r="J58" s="1">
        <f t="shared" si="0"/>
        <v>0</v>
      </c>
    </row>
    <row r="59" spans="1:22" x14ac:dyDescent="0.2">
      <c r="A59" s="1">
        <v>56</v>
      </c>
      <c r="B59" s="1">
        <v>88400</v>
      </c>
      <c r="C59" s="1">
        <v>34500</v>
      </c>
      <c r="D59" s="3" t="s">
        <v>6</v>
      </c>
      <c r="E59" s="1">
        <v>88.4</v>
      </c>
      <c r="F59" s="1">
        <v>34.5</v>
      </c>
      <c r="G59" s="1">
        <v>0</v>
      </c>
      <c r="H59" s="1">
        <f>E59*Income+F59*Invest</f>
        <v>24.620761812851576</v>
      </c>
      <c r="I59" s="1">
        <f>IF(H59&gt;=Cut,1,0)</f>
        <v>0</v>
      </c>
      <c r="J59" s="1">
        <f t="shared" si="0"/>
        <v>0</v>
      </c>
    </row>
    <row r="60" spans="1:22" x14ac:dyDescent="0.2">
      <c r="A60" s="1">
        <v>57</v>
      </c>
      <c r="B60" s="1">
        <v>66600</v>
      </c>
      <c r="C60" s="1">
        <v>32200</v>
      </c>
      <c r="D60" s="3" t="s">
        <v>6</v>
      </c>
      <c r="E60" s="1">
        <v>66.599999999999994</v>
      </c>
      <c r="F60" s="1">
        <v>32.200000000000003</v>
      </c>
      <c r="G60" s="1">
        <v>0</v>
      </c>
      <c r="H60" s="1">
        <f>E60*Income+F60*Invest</f>
        <v>24.757044533211712</v>
      </c>
      <c r="I60" s="1">
        <f>IF(H60&gt;=Cut,1,0)</f>
        <v>0</v>
      </c>
      <c r="J60" s="1">
        <f t="shared" si="0"/>
        <v>0</v>
      </c>
    </row>
    <row r="61" spans="1:22" x14ac:dyDescent="0.2">
      <c r="A61" s="1">
        <v>58</v>
      </c>
      <c r="B61" s="1">
        <v>77800</v>
      </c>
      <c r="C61" s="1">
        <v>48500</v>
      </c>
      <c r="D61" s="3" t="s">
        <v>5</v>
      </c>
      <c r="E61" s="1">
        <v>77.8</v>
      </c>
      <c r="F61" s="1">
        <v>48.5</v>
      </c>
      <c r="G61" s="1">
        <v>1</v>
      </c>
      <c r="H61" s="1">
        <f>E61*Income+F61*Invest</f>
        <v>39.805376346604668</v>
      </c>
      <c r="I61" s="1">
        <f>IF(H61&gt;=Cut,1,0)</f>
        <v>1</v>
      </c>
      <c r="J61" s="1">
        <f t="shared" si="0"/>
        <v>0</v>
      </c>
    </row>
    <row r="62" spans="1:22" x14ac:dyDescent="0.2">
      <c r="A62" s="1">
        <v>59</v>
      </c>
      <c r="B62" s="1">
        <v>86600</v>
      </c>
      <c r="C62" s="1">
        <v>66600</v>
      </c>
      <c r="D62" s="3" t="s">
        <v>5</v>
      </c>
      <c r="E62" s="1">
        <v>86.6</v>
      </c>
      <c r="F62" s="1">
        <v>66.599999999999994</v>
      </c>
      <c r="G62" s="1">
        <v>1</v>
      </c>
      <c r="H62" s="1">
        <f>E62*Income+F62*Invest</f>
        <v>56.921922771413421</v>
      </c>
      <c r="I62" s="1">
        <f>IF(H62&gt;=Cut,1,0)</f>
        <v>1</v>
      </c>
      <c r="J62" s="1">
        <f t="shared" si="0"/>
        <v>0</v>
      </c>
    </row>
    <row r="63" spans="1:22" x14ac:dyDescent="0.2">
      <c r="A63" s="1">
        <v>60</v>
      </c>
      <c r="B63" s="1">
        <v>72900</v>
      </c>
      <c r="C63" s="1">
        <v>39400</v>
      </c>
      <c r="D63" s="3" t="s">
        <v>5</v>
      </c>
      <c r="E63" s="1">
        <v>72.900000000000006</v>
      </c>
      <c r="F63" s="1">
        <v>39.4</v>
      </c>
      <c r="G63" s="1">
        <v>1</v>
      </c>
      <c r="H63" s="1">
        <f>E63*Income+F63*Invest</f>
        <v>31.252981178245246</v>
      </c>
      <c r="I63" s="1">
        <f>IF(H63&gt;=Cut,1,0)</f>
        <v>0</v>
      </c>
      <c r="J63" s="1">
        <f t="shared" si="0"/>
        <v>1</v>
      </c>
    </row>
    <row r="64" spans="1:22" x14ac:dyDescent="0.2">
      <c r="A64" s="1">
        <v>61</v>
      </c>
      <c r="B64" s="1">
        <v>90900</v>
      </c>
      <c r="C64" s="1">
        <v>63800</v>
      </c>
      <c r="D64" s="3" t="s">
        <v>5</v>
      </c>
      <c r="E64" s="1">
        <v>90.9</v>
      </c>
      <c r="F64" s="1">
        <v>63.8</v>
      </c>
      <c r="G64" s="1">
        <v>1</v>
      </c>
      <c r="H64" s="1">
        <f>E64*Income+F64*Invest</f>
        <v>53.641371592626783</v>
      </c>
      <c r="I64" s="1">
        <f>IF(H64&gt;=Cut,1,0)</f>
        <v>1</v>
      </c>
      <c r="J64" s="1">
        <f t="shared" si="0"/>
        <v>0</v>
      </c>
    </row>
    <row r="65" spans="1:10" x14ac:dyDescent="0.2">
      <c r="A65" s="1">
        <v>62</v>
      </c>
      <c r="B65" s="1">
        <v>64300</v>
      </c>
      <c r="C65" s="1">
        <v>50100</v>
      </c>
      <c r="D65" s="3" t="s">
        <v>5</v>
      </c>
      <c r="E65" s="1">
        <v>64.3</v>
      </c>
      <c r="F65" s="1">
        <v>50.1</v>
      </c>
      <c r="G65" s="1">
        <v>1</v>
      </c>
      <c r="H65" s="1">
        <f>E65*Income+F65*Invest</f>
        <v>42.914083535818513</v>
      </c>
      <c r="I65" s="1">
        <f>IF(H65&gt;=Cut,1,0)</f>
        <v>1</v>
      </c>
      <c r="J65" s="1">
        <f t="shared" si="0"/>
        <v>0</v>
      </c>
    </row>
    <row r="66" spans="1:10" x14ac:dyDescent="0.2">
      <c r="A66" s="1">
        <v>63</v>
      </c>
      <c r="B66" s="1">
        <v>53900</v>
      </c>
      <c r="C66" s="1">
        <v>36400</v>
      </c>
      <c r="D66" s="3" t="s">
        <v>5</v>
      </c>
      <c r="E66" s="1">
        <v>53.9</v>
      </c>
      <c r="F66" s="1">
        <v>36.4</v>
      </c>
      <c r="G66" s="1">
        <v>1</v>
      </c>
      <c r="H66" s="1">
        <f>E66*Income+F66*Invest</f>
        <v>30.376346851953617</v>
      </c>
      <c r="I66" s="1">
        <f>IF(H66&gt;=Cut,1,0)</f>
        <v>0</v>
      </c>
      <c r="J66" s="1">
        <f t="shared" si="0"/>
        <v>1</v>
      </c>
    </row>
    <row r="67" spans="1:10" x14ac:dyDescent="0.2">
      <c r="A67" s="1">
        <v>64</v>
      </c>
      <c r="B67" s="1">
        <v>74800</v>
      </c>
      <c r="C67" s="1">
        <v>56000</v>
      </c>
      <c r="D67" s="3" t="s">
        <v>5</v>
      </c>
      <c r="E67" s="1">
        <v>74.8</v>
      </c>
      <c r="F67" s="1">
        <v>56</v>
      </c>
      <c r="G67" s="1">
        <v>1</v>
      </c>
      <c r="H67" s="1">
        <f>E67*Income+F67*Invest</f>
        <v>47.640644610874411</v>
      </c>
      <c r="I67" s="1">
        <f>IF(H67&gt;=Cut,1,0)</f>
        <v>1</v>
      </c>
      <c r="J67" s="1">
        <f t="shared" si="0"/>
        <v>0</v>
      </c>
    </row>
    <row r="68" spans="1:10" x14ac:dyDescent="0.2">
      <c r="A68" s="1">
        <v>65</v>
      </c>
      <c r="B68" s="1">
        <v>83500</v>
      </c>
      <c r="C68" s="1">
        <v>61300</v>
      </c>
      <c r="D68" s="3" t="s">
        <v>5</v>
      </c>
      <c r="E68" s="1">
        <v>83.5</v>
      </c>
      <c r="F68" s="1">
        <v>61.3</v>
      </c>
      <c r="G68" s="1">
        <v>1</v>
      </c>
      <c r="H68" s="1">
        <f>E68*Income+F68*Invest</f>
        <v>51.96836664449215</v>
      </c>
      <c r="I68" s="1">
        <f>IF(H68&gt;=Cut,1,0)</f>
        <v>1</v>
      </c>
      <c r="J68" s="1">
        <f t="shared" si="0"/>
        <v>0</v>
      </c>
    </row>
    <row r="69" spans="1:10" x14ac:dyDescent="0.2">
      <c r="A69" s="1">
        <v>66</v>
      </c>
      <c r="B69" s="1">
        <v>83700</v>
      </c>
      <c r="C69" s="1">
        <v>55500</v>
      </c>
      <c r="D69" s="3" t="s">
        <v>5</v>
      </c>
      <c r="E69" s="1">
        <v>83.7</v>
      </c>
      <c r="F69" s="1">
        <v>55.5</v>
      </c>
      <c r="G69" s="1">
        <v>1</v>
      </c>
      <c r="H69" s="1">
        <f>E69*Income+F69*Invest</f>
        <v>46.146015426874172</v>
      </c>
      <c r="I69" s="1">
        <f>IF(H69&gt;=Cut,1,0)</f>
        <v>1</v>
      </c>
      <c r="J69" s="1">
        <f t="shared" ref="J69:J87" si="1">IF(I69=G69,0,1)</f>
        <v>0</v>
      </c>
    </row>
    <row r="70" spans="1:10" x14ac:dyDescent="0.2">
      <c r="A70" s="1">
        <v>67</v>
      </c>
      <c r="B70" s="1">
        <v>100300</v>
      </c>
      <c r="C70" s="1">
        <v>55500</v>
      </c>
      <c r="D70" s="3" t="s">
        <v>5</v>
      </c>
      <c r="E70" s="1">
        <v>100.3</v>
      </c>
      <c r="F70" s="1">
        <v>55.5</v>
      </c>
      <c r="G70" s="1">
        <v>1</v>
      </c>
      <c r="H70" s="1">
        <f>E70*Income+F70*Invest</f>
        <v>44.290864364581594</v>
      </c>
      <c r="I70" s="1">
        <f>IF(H70&gt;=Cut,1,0)</f>
        <v>1</v>
      </c>
      <c r="J70" s="1">
        <f t="shared" si="1"/>
        <v>0</v>
      </c>
    </row>
    <row r="71" spans="1:10" x14ac:dyDescent="0.2">
      <c r="A71" s="1">
        <v>68</v>
      </c>
      <c r="B71" s="1">
        <v>86600</v>
      </c>
      <c r="C71" s="1">
        <v>56200</v>
      </c>
      <c r="D71" s="3" t="s">
        <v>5</v>
      </c>
      <c r="E71" s="1">
        <v>86.6</v>
      </c>
      <c r="F71" s="1">
        <v>56.2</v>
      </c>
      <c r="G71" s="1">
        <v>1</v>
      </c>
      <c r="H71" s="1">
        <f>E71*Income+F71*Invest</f>
        <v>46.521922771413429</v>
      </c>
      <c r="I71" s="1">
        <f>IF(H71&gt;=Cut,1,0)</f>
        <v>1</v>
      </c>
      <c r="J71" s="1">
        <f t="shared" si="1"/>
        <v>0</v>
      </c>
    </row>
    <row r="72" spans="1:10" x14ac:dyDescent="0.2">
      <c r="A72" s="1">
        <v>69</v>
      </c>
      <c r="B72" s="1">
        <v>84300</v>
      </c>
      <c r="C72" s="1">
        <v>49800</v>
      </c>
      <c r="D72" s="3" t="s">
        <v>5</v>
      </c>
      <c r="E72" s="1">
        <v>84.3</v>
      </c>
      <c r="F72" s="1">
        <v>49.8</v>
      </c>
      <c r="G72" s="1">
        <v>1</v>
      </c>
      <c r="H72" s="1">
        <f>E72*Income+F72*Invest</f>
        <v>40.378961774020226</v>
      </c>
      <c r="I72" s="1">
        <f>IF(H72&gt;=Cut,1,0)</f>
        <v>1</v>
      </c>
      <c r="J72" s="1">
        <f t="shared" si="1"/>
        <v>0</v>
      </c>
    </row>
    <row r="73" spans="1:10" x14ac:dyDescent="0.2">
      <c r="A73" s="1">
        <v>70</v>
      </c>
      <c r="B73" s="1">
        <v>87700</v>
      </c>
      <c r="C73" s="1">
        <v>54300</v>
      </c>
      <c r="D73" s="3" t="s">
        <v>5</v>
      </c>
      <c r="E73" s="1">
        <v>87.7</v>
      </c>
      <c r="F73" s="1">
        <v>54.3</v>
      </c>
      <c r="G73" s="1">
        <v>1</v>
      </c>
      <c r="H73" s="1">
        <f>E73*Income+F73*Invest</f>
        <v>44.498991074514514</v>
      </c>
      <c r="I73" s="1">
        <f>IF(H73&gt;=Cut,1,0)</f>
        <v>1</v>
      </c>
      <c r="J73" s="1">
        <f t="shared" si="1"/>
        <v>0</v>
      </c>
    </row>
    <row r="74" spans="1:10" x14ac:dyDescent="0.2">
      <c r="A74" s="1">
        <v>71</v>
      </c>
      <c r="B74" s="1">
        <v>88200</v>
      </c>
      <c r="C74" s="1">
        <v>65400</v>
      </c>
      <c r="D74" s="3" t="s">
        <v>5</v>
      </c>
      <c r="E74" s="1">
        <v>88.2</v>
      </c>
      <c r="F74" s="1">
        <v>65.400000000000006</v>
      </c>
      <c r="G74" s="1">
        <v>1</v>
      </c>
      <c r="H74" s="1">
        <f>E74*Income+F74*Invest</f>
        <v>55.543113030469563</v>
      </c>
      <c r="I74" s="1">
        <f>IF(H74&gt;=Cut,1,0)</f>
        <v>1</v>
      </c>
      <c r="J74" s="1">
        <f t="shared" si="1"/>
        <v>0</v>
      </c>
    </row>
    <row r="75" spans="1:10" x14ac:dyDescent="0.2">
      <c r="A75" s="1">
        <v>72</v>
      </c>
      <c r="B75" s="1">
        <v>84700</v>
      </c>
      <c r="C75" s="1">
        <v>45000</v>
      </c>
      <c r="D75" s="3" t="s">
        <v>5</v>
      </c>
      <c r="E75" s="1">
        <v>84.7</v>
      </c>
      <c r="F75" s="1">
        <v>45</v>
      </c>
      <c r="G75" s="1">
        <v>1</v>
      </c>
      <c r="H75" s="1">
        <f>E75*Income+F75*Invest</f>
        <v>35.53425933878426</v>
      </c>
      <c r="I75" s="1">
        <f>IF(H75&gt;=Cut,1,0)</f>
        <v>0</v>
      </c>
      <c r="J75" s="1">
        <f t="shared" si="1"/>
        <v>1</v>
      </c>
    </row>
    <row r="76" spans="1:10" x14ac:dyDescent="0.2">
      <c r="A76" s="1">
        <v>73</v>
      </c>
      <c r="B76" s="1">
        <v>67400</v>
      </c>
      <c r="C76" s="1">
        <v>46600</v>
      </c>
      <c r="D76" s="3" t="s">
        <v>5</v>
      </c>
      <c r="E76" s="1">
        <v>67.400000000000006</v>
      </c>
      <c r="F76" s="1">
        <v>46.6</v>
      </c>
      <c r="G76" s="1">
        <v>1</v>
      </c>
      <c r="H76" s="1">
        <f>E76*Income+F76*Invest</f>
        <v>39.067639662739779</v>
      </c>
      <c r="I76" s="1">
        <f>IF(H76&gt;=Cut,1,0)</f>
        <v>1</v>
      </c>
      <c r="J76" s="1">
        <f t="shared" si="1"/>
        <v>0</v>
      </c>
    </row>
    <row r="77" spans="1:10" x14ac:dyDescent="0.2">
      <c r="A77" s="1">
        <v>74</v>
      </c>
      <c r="B77" s="1">
        <v>64900</v>
      </c>
      <c r="C77" s="1">
        <v>48300</v>
      </c>
      <c r="D77" s="3" t="s">
        <v>5</v>
      </c>
      <c r="E77" s="1">
        <v>64.900000000000006</v>
      </c>
      <c r="F77" s="1">
        <v>48.3</v>
      </c>
      <c r="G77" s="1">
        <v>1</v>
      </c>
      <c r="H77" s="1">
        <f>E77*Income+F77*Invest</f>
        <v>41.047029882964559</v>
      </c>
      <c r="I77" s="1">
        <f>IF(H77&gt;=Cut,1,0)</f>
        <v>1</v>
      </c>
      <c r="J77" s="1">
        <f t="shared" si="1"/>
        <v>0</v>
      </c>
    </row>
    <row r="78" spans="1:10" x14ac:dyDescent="0.2">
      <c r="A78" s="1">
        <v>75</v>
      </c>
      <c r="B78" s="1">
        <v>81400</v>
      </c>
      <c r="C78" s="1">
        <v>57400</v>
      </c>
      <c r="D78" s="3" t="s">
        <v>5</v>
      </c>
      <c r="E78" s="1">
        <v>81.400000000000006</v>
      </c>
      <c r="F78" s="1">
        <v>57.4</v>
      </c>
      <c r="G78" s="1">
        <v>1</v>
      </c>
      <c r="H78" s="1">
        <f>E78*Income+F78*Invest</f>
        <v>48.303054429480973</v>
      </c>
      <c r="I78" s="1">
        <f>IF(H78&gt;=Cut,1,0)</f>
        <v>1</v>
      </c>
      <c r="J78" s="1">
        <f t="shared" si="1"/>
        <v>0</v>
      </c>
    </row>
    <row r="79" spans="1:10" x14ac:dyDescent="0.2">
      <c r="A79" s="1">
        <v>76</v>
      </c>
      <c r="B79" s="1">
        <v>77400</v>
      </c>
      <c r="C79" s="1">
        <v>64700</v>
      </c>
      <c r="D79" s="3" t="s">
        <v>5</v>
      </c>
      <c r="E79" s="1">
        <v>77.400000000000006</v>
      </c>
      <c r="F79" s="1">
        <v>64.7</v>
      </c>
      <c r="G79" s="1">
        <v>1</v>
      </c>
      <c r="H79" s="1">
        <f>E79*Income+F79*Invest</f>
        <v>56.050078781840639</v>
      </c>
      <c r="I79" s="1">
        <f>IF(H79&gt;=Cut,1,0)</f>
        <v>1</v>
      </c>
      <c r="J79" s="1">
        <f t="shared" si="1"/>
        <v>0</v>
      </c>
    </row>
    <row r="80" spans="1:10" x14ac:dyDescent="0.2">
      <c r="A80" s="1">
        <v>77</v>
      </c>
      <c r="B80" s="1">
        <v>67600</v>
      </c>
      <c r="C80" s="1">
        <v>37600</v>
      </c>
      <c r="D80" s="3" t="s">
        <v>5</v>
      </c>
      <c r="E80" s="1">
        <v>67.599999999999994</v>
      </c>
      <c r="F80" s="1">
        <v>37.6</v>
      </c>
      <c r="G80" s="1">
        <v>1</v>
      </c>
      <c r="H80" s="1">
        <f>E80*Income+F80*Invest</f>
        <v>30.045288445121795</v>
      </c>
      <c r="I80" s="1">
        <f>IF(H80&gt;=Cut,1,0)</f>
        <v>0</v>
      </c>
      <c r="J80" s="1">
        <f t="shared" si="1"/>
        <v>1</v>
      </c>
    </row>
    <row r="81" spans="1:10" x14ac:dyDescent="0.2">
      <c r="A81" s="1">
        <v>78</v>
      </c>
      <c r="B81" s="1">
        <v>90400</v>
      </c>
      <c r="C81" s="1">
        <v>57300</v>
      </c>
      <c r="D81" s="3" t="s">
        <v>5</v>
      </c>
      <c r="E81" s="1">
        <v>90.4</v>
      </c>
      <c r="F81" s="1">
        <v>57.3</v>
      </c>
      <c r="G81" s="1">
        <v>1</v>
      </c>
      <c r="H81" s="1">
        <f>E81*Income+F81*Invest</f>
        <v>47.197249636671742</v>
      </c>
      <c r="I81" s="1">
        <f>IF(H81&gt;=Cut,1,0)</f>
        <v>1</v>
      </c>
      <c r="J81" s="1">
        <f t="shared" si="1"/>
        <v>0</v>
      </c>
    </row>
    <row r="82" spans="1:10" x14ac:dyDescent="0.2">
      <c r="A82" s="1">
        <v>79</v>
      </c>
      <c r="B82" s="1">
        <v>90200</v>
      </c>
      <c r="C82" s="1">
        <v>62900</v>
      </c>
      <c r="D82" s="3" t="s">
        <v>5</v>
      </c>
      <c r="E82" s="1">
        <v>90.2</v>
      </c>
      <c r="F82" s="1">
        <v>62.9</v>
      </c>
      <c r="G82" s="1">
        <v>1</v>
      </c>
      <c r="H82" s="1">
        <f>E82*Income+F82*Invest</f>
        <v>52.819600854289732</v>
      </c>
      <c r="I82" s="1">
        <f>IF(H82&gt;=Cut,1,0)</f>
        <v>1</v>
      </c>
      <c r="J82" s="1">
        <f t="shared" si="1"/>
        <v>0</v>
      </c>
    </row>
    <row r="83" spans="1:10" x14ac:dyDescent="0.2">
      <c r="A83" s="1">
        <v>80</v>
      </c>
      <c r="B83" s="1">
        <v>85100</v>
      </c>
      <c r="C83" s="1">
        <v>59800</v>
      </c>
      <c r="D83" s="3" t="s">
        <v>5</v>
      </c>
      <c r="E83" s="1">
        <v>85.1</v>
      </c>
      <c r="F83" s="1">
        <v>59.8</v>
      </c>
      <c r="G83" s="1">
        <v>1</v>
      </c>
      <c r="H83" s="1">
        <f>E83*Income+F83*Invest</f>
        <v>50.289556903548288</v>
      </c>
      <c r="I83" s="1">
        <f>IF(H83&gt;=Cut,1,0)</f>
        <v>1</v>
      </c>
      <c r="J83" s="1">
        <f t="shared" si="1"/>
        <v>0</v>
      </c>
    </row>
    <row r="84" spans="1:10" x14ac:dyDescent="0.2">
      <c r="A84" s="1">
        <v>81</v>
      </c>
      <c r="B84" s="1">
        <v>74100</v>
      </c>
      <c r="C84" s="1">
        <v>36700</v>
      </c>
      <c r="D84" s="3" t="s">
        <v>5</v>
      </c>
      <c r="E84" s="1">
        <v>74.099999999999994</v>
      </c>
      <c r="F84" s="1">
        <v>36.700000000000003</v>
      </c>
      <c r="G84" s="1">
        <v>1</v>
      </c>
      <c r="H84" s="1">
        <f>E84*Income+F84*Invest</f>
        <v>28.418873872537354</v>
      </c>
      <c r="I84" s="1">
        <f>IF(H84&gt;=Cut,1,0)</f>
        <v>0</v>
      </c>
      <c r="J84" s="1">
        <f t="shared" si="1"/>
        <v>1</v>
      </c>
    </row>
    <row r="85" spans="1:10" x14ac:dyDescent="0.2">
      <c r="A85" s="1">
        <v>82</v>
      </c>
      <c r="B85" s="1">
        <v>78500</v>
      </c>
      <c r="C85" s="1">
        <v>46000</v>
      </c>
      <c r="D85" s="3" t="s">
        <v>5</v>
      </c>
      <c r="E85" s="1">
        <v>78.5</v>
      </c>
      <c r="F85" s="1">
        <v>46</v>
      </c>
      <c r="G85" s="1">
        <v>1</v>
      </c>
      <c r="H85" s="1">
        <f>E85*Income+F85*Invest</f>
        <v>37.227147084941727</v>
      </c>
      <c r="I85" s="1">
        <f>IF(H85&gt;=Cut,1,0)</f>
        <v>1</v>
      </c>
      <c r="J85" s="1">
        <f t="shared" si="1"/>
        <v>0</v>
      </c>
    </row>
    <row r="86" spans="1:10" x14ac:dyDescent="0.2">
      <c r="A86" s="1">
        <v>83</v>
      </c>
      <c r="B86" s="1">
        <v>75200</v>
      </c>
      <c r="C86" s="1">
        <v>51100</v>
      </c>
      <c r="D86" s="3" t="s">
        <v>5</v>
      </c>
      <c r="E86" s="1">
        <v>75.2</v>
      </c>
      <c r="F86" s="1">
        <v>51.1</v>
      </c>
      <c r="G86" s="1">
        <v>1</v>
      </c>
      <c r="H86" s="1">
        <f>E86*Income+F86*Invest</f>
        <v>42.695942175638443</v>
      </c>
      <c r="I86" s="1">
        <f>IF(H86&gt;=Cut,1,0)</f>
        <v>1</v>
      </c>
      <c r="J86" s="1">
        <f t="shared" si="1"/>
        <v>0</v>
      </c>
    </row>
    <row r="87" spans="1:10" x14ac:dyDescent="0.2">
      <c r="A87" s="1">
        <v>84</v>
      </c>
      <c r="B87" s="1">
        <v>100700</v>
      </c>
      <c r="C87" s="1">
        <v>58800</v>
      </c>
      <c r="D87" s="3" t="s">
        <v>5</v>
      </c>
      <c r="E87" s="1">
        <v>100.7</v>
      </c>
      <c r="F87" s="1">
        <v>58.8</v>
      </c>
      <c r="G87" s="1">
        <v>1</v>
      </c>
      <c r="H87" s="1">
        <f>E87*Income+F87*Invest</f>
        <v>47.546161929345629</v>
      </c>
      <c r="I87" s="1">
        <f>IF(H87&gt;=Cut,1,0)</f>
        <v>1</v>
      </c>
      <c r="J87" s="1">
        <f t="shared" si="1"/>
        <v>0</v>
      </c>
    </row>
  </sheetData>
  <phoneticPr fontId="0" type="noConversion"/>
  <printOptions headings="1" gridLines="1"/>
  <pageMargins left="0.75" right="0.75" top="1" bottom="1" header="0.5" footer="0.5"/>
  <pageSetup scale="5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Data</vt:lpstr>
      <vt:lpstr>Cut</vt:lpstr>
      <vt:lpstr>Income</vt:lpstr>
      <vt:lpstr>Invest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Albright</dc:creator>
  <cp:lastModifiedBy>Winston, Wayne L.</cp:lastModifiedBy>
  <dcterms:created xsi:type="dcterms:W3CDTF">1999-02-15T20:50:45Z</dcterms:created>
  <dcterms:modified xsi:type="dcterms:W3CDTF">2016-09-18T00:45:22Z</dcterms:modified>
</cp:coreProperties>
</file>