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mpelas">Sheet1!$B$5</definedName>
    <definedName name="constant">Sheet1!$B$6</definedName>
    <definedName name="displayeffect">Sheet1!$B$3</definedName>
    <definedName name="ownelas">Sheet1!$B$4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0" hidden="1">Sheet1!$B$3:$B$6</definedName>
    <definedName name="solver_cir2" localSheetId="0" hidden="1">1</definedName>
    <definedName name="solver_cir4" localSheetId="0" hidden="1">1</definedName>
    <definedName name="solver_cir6" localSheetId="0" hidden="1">1</definedName>
    <definedName name="solver_cir8" localSheetId="0" hidden="1">1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on4" localSheetId="0" hidden="1">" "</definedName>
    <definedName name="solver_con5" localSheetId="0" hidden="1">" "</definedName>
    <definedName name="solver_con6" localSheetId="0" hidden="1">" "</definedName>
    <definedName name="solver_con7" localSheetId="0" hidden="1">" "</definedName>
    <definedName name="solver_con8" localSheetId="0" hidden="1">" "</definedName>
    <definedName name="solver_cvg" localSheetId="0" hidden="1">0.0001</definedName>
    <definedName name="solver_dia" localSheetId="0" hidden="1">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</definedName>
    <definedName name="solver_lhs1" localSheetId="0" hidden="1">Sheet1!$B$5</definedName>
    <definedName name="solver_lhs2" localSheetId="0" hidden="1">Sheet1!$B$6</definedName>
    <definedName name="solver_lhs3" localSheetId="0" hidden="1">Sheet1!$B$6</definedName>
    <definedName name="solver_lhs4" localSheetId="0" hidden="1">Sheet1!$B$5</definedName>
    <definedName name="solver_lhs5" localSheetId="0" hidden="1">Sheet1!$B$3</definedName>
    <definedName name="solver_lhs6" localSheetId="0" hidden="1">Sheet1!$B$3</definedName>
    <definedName name="solver_lhs7" localSheetId="0" hidden="1">Sheet1!$B$4</definedName>
    <definedName name="solver_lhs8" localSheetId="0" hidden="1">Sheet1!$B$4</definedName>
    <definedName name="solver_lin" localSheetId="0" hidden="1">2</definedName>
    <definedName name="solver_lva" localSheetId="0" hidden="1">0</definedName>
    <definedName name="solver_mip" localSheetId="0" hidden="1">5000</definedName>
    <definedName name="solver_mni" localSheetId="0" hidden="1">30</definedName>
    <definedName name="solver_mrt" localSheetId="0" hidden="1">0.5</definedName>
    <definedName name="solver_msl" localSheetId="0" hidden="1">1</definedName>
    <definedName name="solver_neg" localSheetId="0" hidden="1">2</definedName>
    <definedName name="solver_nod" localSheetId="0" hidden="1">5000</definedName>
    <definedName name="solver_num" localSheetId="0" hidden="1">8</definedName>
    <definedName name="solver_nwt" localSheetId="0" hidden="1">1</definedName>
    <definedName name="solver_opt" localSheetId="0" hidden="1">Sheet1!$J$1</definedName>
    <definedName name="solver_pre" localSheetId="0" hidden="1">0.000001</definedName>
    <definedName name="solver_psi" localSheetId="0" hidden="1">0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3</definedName>
    <definedName name="solver_rel8" localSheetId="0" hidden="1">1</definedName>
    <definedName name="solver_rep" localSheetId="0" hidden="1">0</definedName>
    <definedName name="solver_rhs1" localSheetId="0" hidden="1">0</definedName>
    <definedName name="solver_rhs2" localSheetId="0" hidden="1">5000</definedName>
    <definedName name="solver_rhs3" localSheetId="0" hidden="1">0</definedName>
    <definedName name="solver_rhs4" localSheetId="0" hidden="1">2</definedName>
    <definedName name="solver_rhs5" localSheetId="0" hidden="1">2</definedName>
    <definedName name="solver_rhs6" localSheetId="0" hidden="1">1</definedName>
    <definedName name="solver_rhs7" localSheetId="0" hidden="1">-10</definedName>
    <definedName name="solver_rhs8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0</definedName>
    <definedName name="solver_tim" localSheetId="0" hidden="1">100</definedName>
    <definedName name="solver_tms" localSheetId="0" hidden="1">1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ar" localSheetId="0" hidden="1">" "</definedName>
    <definedName name="solver_ver" localSheetId="0" hidden="1">3</definedName>
    <definedName name="solver_vir" localSheetId="0" hidden="1">1</definedName>
    <definedName name="solver_vol" localSheetId="0" hidden="1">0</definedName>
  </definedNames>
  <calcPr calcId="162913"/>
</workbook>
</file>

<file path=xl/calcChain.xml><?xml version="1.0" encoding="utf-8"?>
<calcChain xmlns="http://schemas.openxmlformats.org/spreadsheetml/2006/main">
  <c r="H4" i="1" l="1"/>
  <c r="I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K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J2" i="1" l="1"/>
  <c r="J1" i="1"/>
</calcChain>
</file>

<file path=xl/sharedStrings.xml><?xml version="1.0" encoding="utf-8"?>
<sst xmlns="http://schemas.openxmlformats.org/spreadsheetml/2006/main" count="19" uniqueCount="19">
  <si>
    <t>Week</t>
  </si>
  <si>
    <t>Our price</t>
  </si>
  <si>
    <t>Comp price</t>
  </si>
  <si>
    <t>Display?</t>
  </si>
  <si>
    <t>Sales</t>
  </si>
  <si>
    <t>ownelas</t>
  </si>
  <si>
    <t>compelas</t>
  </si>
  <si>
    <t>constant</t>
  </si>
  <si>
    <t>Prediction</t>
  </si>
  <si>
    <t>Sq Error</t>
  </si>
  <si>
    <t>SSE</t>
  </si>
  <si>
    <t>rsq</t>
  </si>
  <si>
    <t>displayeffect</t>
  </si>
  <si>
    <t>ownelasticity&lt;0</t>
  </si>
  <si>
    <t>raise price 1% %age change in unit sales</t>
  </si>
  <si>
    <t>compelasticity&gt;0</t>
  </si>
  <si>
    <r>
      <t>(displayeffect)*constant*(ourprice)</t>
    </r>
    <r>
      <rPr>
        <b/>
        <vertAlign val="superscript"/>
        <sz val="11"/>
        <color theme="1"/>
        <rFont val="Calibri"/>
        <family val="2"/>
        <scheme val="minor"/>
      </rPr>
      <t>ownelasiticty</t>
    </r>
    <r>
      <rPr>
        <b/>
        <sz val="11"/>
        <color theme="1"/>
        <rFont val="Calibri"/>
        <family val="2"/>
        <scheme val="minor"/>
      </rPr>
      <t>(compprice)</t>
    </r>
    <r>
      <rPr>
        <b/>
        <vertAlign val="superscript"/>
        <sz val="11"/>
        <color theme="1"/>
        <rFont val="Calibri"/>
        <family val="2"/>
        <scheme val="minor"/>
      </rPr>
      <t>compelasticity</t>
    </r>
  </si>
  <si>
    <t>not a linear forecasting model need GRG multistart</t>
  </si>
  <si>
    <t>need upper and lower bounds on changing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</si>
</sst>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120" zoomScaleNormal="120" workbookViewId="0">
      <selection activeCell="K14" sqref="K14"/>
    </sheetView>
  </sheetViews>
  <sheetFormatPr defaultRowHeight="15" x14ac:dyDescent="0.25"/>
  <cols>
    <col min="1" max="1" width="12.7109375" style="1" bestFit="1" customWidth="1"/>
    <col min="2" max="4" width="9.140625" style="1"/>
    <col min="5" max="5" width="13.140625" style="1" customWidth="1"/>
    <col min="6" max="7" width="9.140625" style="1"/>
    <col min="8" max="8" width="10.140625" style="1" bestFit="1" customWidth="1"/>
    <col min="9" max="16384" width="9.140625" style="1"/>
  </cols>
  <sheetData>
    <row r="1" spans="1:11" x14ac:dyDescent="0.25">
      <c r="I1" s="1" t="s">
        <v>10</v>
      </c>
      <c r="J1" s="1">
        <f>SUM(I4:I45)</f>
        <v>753677.3791273114</v>
      </c>
    </row>
    <row r="2" spans="1:11" x14ac:dyDescent="0.25">
      <c r="I2" s="1" t="s">
        <v>11</v>
      </c>
      <c r="J2" s="1">
        <f>RSQ(G4:G45,H4:H45)</f>
        <v>0.92189262832669761</v>
      </c>
    </row>
    <row r="3" spans="1:11" x14ac:dyDescent="0.25">
      <c r="A3" s="1" t="s">
        <v>12</v>
      </c>
      <c r="B3" s="2">
        <v>1.1981493952945634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8</v>
      </c>
      <c r="I3" s="1" t="s">
        <v>9</v>
      </c>
    </row>
    <row r="4" spans="1:11" x14ac:dyDescent="0.25">
      <c r="A4" s="1" t="s">
        <v>5</v>
      </c>
      <c r="B4" s="2">
        <v>-3.1901543052590138</v>
      </c>
      <c r="C4" s="1">
        <v>1</v>
      </c>
      <c r="D4" s="1">
        <v>1.04</v>
      </c>
      <c r="E4" s="1">
        <v>0.81</v>
      </c>
      <c r="F4" s="1">
        <v>1</v>
      </c>
      <c r="G4" s="1">
        <v>986</v>
      </c>
      <c r="H4" s="1">
        <f>constant*(D4^ownelas)*(E4^compelas)*IF(F4=1,displayeffect,1)</f>
        <v>868.45188835926592</v>
      </c>
      <c r="I4" s="1">
        <f>(G4-H4)^2</f>
        <v>13817.558550302483</v>
      </c>
      <c r="K4" s="1" t="str">
        <f ca="1">_xlfn.FORMULATEXT(H4)</f>
        <v>=constant*(D4^ownelas)*(E4^compelas)*IF(F4=1,displayeffect,1)</v>
      </c>
    </row>
    <row r="5" spans="1:11" x14ac:dyDescent="0.25">
      <c r="A5" s="1" t="s">
        <v>6</v>
      </c>
      <c r="B5" s="2">
        <v>0.40050479786595627</v>
      </c>
      <c r="C5" s="1">
        <v>2</v>
      </c>
      <c r="D5" s="1">
        <v>1.0900000000000001</v>
      </c>
      <c r="E5" s="1">
        <v>1.17</v>
      </c>
      <c r="F5" s="1">
        <v>1</v>
      </c>
      <c r="G5" s="1">
        <v>788</v>
      </c>
      <c r="H5" s="1">
        <f>constant*(D5^ownelas)*(E5^compelas)*IF(F5=1,displayeffect,1)</f>
        <v>866.26226131007957</v>
      </c>
      <c r="I5" s="1">
        <f t="shared" ref="I5:I45" si="0">(G5-H5)^2</f>
        <v>6124.9815453671772</v>
      </c>
    </row>
    <row r="6" spans="1:11" ht="17.25" x14ac:dyDescent="0.25">
      <c r="A6" s="1" t="s">
        <v>7</v>
      </c>
      <c r="B6" s="2">
        <v>893.7703858018715</v>
      </c>
      <c r="C6" s="1">
        <v>3</v>
      </c>
      <c r="D6" s="1">
        <v>1.1599999999999999</v>
      </c>
      <c r="E6" s="1">
        <v>1.04</v>
      </c>
      <c r="F6" s="1">
        <v>1</v>
      </c>
      <c r="G6" s="1">
        <v>580</v>
      </c>
      <c r="H6" s="1">
        <f>constant*(D6^ownelas)*(E6^compelas)*IF(F6=1,displayeffect,1)</f>
        <v>677.52907323215356</v>
      </c>
      <c r="I6" s="1">
        <f t="shared" si="0"/>
        <v>9511.9201255227727</v>
      </c>
      <c r="K6" s="1" t="s">
        <v>16</v>
      </c>
    </row>
    <row r="7" spans="1:11" x14ac:dyDescent="0.25">
      <c r="C7" s="1">
        <v>4</v>
      </c>
      <c r="D7" s="1">
        <v>1.07</v>
      </c>
      <c r="E7" s="1">
        <v>1.02</v>
      </c>
      <c r="F7" s="1">
        <v>0</v>
      </c>
      <c r="G7" s="1">
        <v>660</v>
      </c>
      <c r="H7" s="1">
        <f>constant*(D7^ownelas)*(E7^compelas)*IF(F7=1,displayeffect,1)</f>
        <v>725.99158334044967</v>
      </c>
      <c r="I7" s="1">
        <f t="shared" si="0"/>
        <v>4354.8890717795139</v>
      </c>
    </row>
    <row r="8" spans="1:11" x14ac:dyDescent="0.25">
      <c r="C8" s="1">
        <v>5</v>
      </c>
      <c r="D8" s="1">
        <v>0.9</v>
      </c>
      <c r="E8" s="1">
        <v>0.94</v>
      </c>
      <c r="F8" s="1">
        <v>0</v>
      </c>
      <c r="G8" s="1">
        <v>1263</v>
      </c>
      <c r="H8" s="1">
        <f>constant*(D8^ownelas)*(E8^compelas)*IF(F8=1,displayeffect,1)</f>
        <v>1220.2167789516845</v>
      </c>
      <c r="I8" s="1">
        <f t="shared" si="0"/>
        <v>1830.4040032690225</v>
      </c>
      <c r="K8" s="1" t="s">
        <v>17</v>
      </c>
    </row>
    <row r="9" spans="1:11" x14ac:dyDescent="0.25">
      <c r="C9" s="1">
        <v>6</v>
      </c>
      <c r="D9" s="1">
        <v>0.8</v>
      </c>
      <c r="E9" s="1">
        <v>0.89</v>
      </c>
      <c r="F9" s="1">
        <v>0</v>
      </c>
      <c r="G9" s="1">
        <v>1972</v>
      </c>
      <c r="H9" s="1">
        <f>constant*(D9^ownelas)*(E9^compelas)*IF(F9=1,displayeffect,1)</f>
        <v>1738.2582957300401</v>
      </c>
      <c r="I9" s="1">
        <f t="shared" si="0"/>
        <v>54635.184315025384</v>
      </c>
      <c r="K9" s="1" t="s">
        <v>13</v>
      </c>
    </row>
    <row r="10" spans="1:11" x14ac:dyDescent="0.25">
      <c r="C10" s="1">
        <v>7</v>
      </c>
      <c r="D10" s="1">
        <v>0.84</v>
      </c>
      <c r="E10" s="1">
        <v>0.83</v>
      </c>
      <c r="F10" s="1">
        <v>0</v>
      </c>
      <c r="G10" s="1">
        <v>1522</v>
      </c>
      <c r="H10" s="1">
        <f>constant*(D10^ownelas)*(E10^compelas)*IF(F10=1,displayeffect,1)</f>
        <v>1446.695431310854</v>
      </c>
      <c r="I10" s="1">
        <f t="shared" si="0"/>
        <v>5670.7780654583048</v>
      </c>
      <c r="K10" s="1" t="s">
        <v>15</v>
      </c>
    </row>
    <row r="11" spans="1:11" x14ac:dyDescent="0.25">
      <c r="C11" s="1">
        <v>8</v>
      </c>
      <c r="D11" s="1">
        <v>1.06</v>
      </c>
      <c r="E11" s="1">
        <v>1.02</v>
      </c>
      <c r="F11" s="1">
        <v>0</v>
      </c>
      <c r="G11" s="1">
        <v>755</v>
      </c>
      <c r="H11" s="1">
        <f>constant*(D11^ownelas)*(E11^compelas)*IF(F11=1,displayeffect,1)</f>
        <v>748.06744585500951</v>
      </c>
      <c r="I11" s="1">
        <f t="shared" si="0"/>
        <v>48.060306973224826</v>
      </c>
      <c r="K11" s="1" t="s">
        <v>14</v>
      </c>
    </row>
    <row r="12" spans="1:11" x14ac:dyDescent="0.25">
      <c r="C12" s="1">
        <v>9</v>
      </c>
      <c r="D12" s="1">
        <v>1.06</v>
      </c>
      <c r="E12" s="1">
        <v>0.96</v>
      </c>
      <c r="F12" s="1">
        <v>1</v>
      </c>
      <c r="G12" s="1">
        <v>904</v>
      </c>
      <c r="H12" s="1">
        <f>constant*(D12^ownelas)*(E12^compelas)*IF(F12=1,displayeffect,1)</f>
        <v>874.79614852044574</v>
      </c>
      <c r="I12" s="1">
        <f t="shared" si="0"/>
        <v>852.86494123986347</v>
      </c>
    </row>
    <row r="13" spans="1:11" x14ac:dyDescent="0.25">
      <c r="C13" s="1">
        <v>10</v>
      </c>
      <c r="D13" s="1">
        <v>0.86</v>
      </c>
      <c r="E13" s="1">
        <v>1.1399999999999999</v>
      </c>
      <c r="F13" s="1">
        <v>1</v>
      </c>
      <c r="G13" s="1">
        <v>1751</v>
      </c>
      <c r="H13" s="1">
        <f>constant*(D13^ownelas)*(E13^compelas)*IF(F13=1,displayeffect,1)</f>
        <v>1825.9448126996315</v>
      </c>
      <c r="I13" s="1">
        <f t="shared" si="0"/>
        <v>5616.7249505828449</v>
      </c>
      <c r="K13" s="1" t="s">
        <v>18</v>
      </c>
    </row>
    <row r="14" spans="1:11" x14ac:dyDescent="0.25">
      <c r="C14" s="1">
        <v>11</v>
      </c>
      <c r="D14" s="1">
        <v>0.97</v>
      </c>
      <c r="E14" s="1">
        <v>1.1399999999999999</v>
      </c>
      <c r="F14" s="1">
        <v>1</v>
      </c>
      <c r="G14" s="1">
        <v>1104</v>
      </c>
      <c r="H14" s="1">
        <f>constant*(D14^ownelas)*(E14^compelas)*IF(F14=1,displayeffect,1)</f>
        <v>1243.7348637081559</v>
      </c>
      <c r="I14" s="1">
        <f t="shared" si="0"/>
        <v>19525.832135536904</v>
      </c>
    </row>
    <row r="15" spans="1:11" x14ac:dyDescent="0.25">
      <c r="C15" s="1">
        <v>12</v>
      </c>
      <c r="D15" s="1">
        <v>1.0900000000000001</v>
      </c>
      <c r="E15" s="1">
        <v>1.1299999999999999</v>
      </c>
      <c r="F15" s="1">
        <v>0</v>
      </c>
      <c r="G15" s="1">
        <v>739</v>
      </c>
      <c r="H15" s="1">
        <f>constant*(D15^ownelas)*(E15^compelas)*IF(F15=1,displayeffect,1)</f>
        <v>712.99720663673452</v>
      </c>
      <c r="I15" s="1">
        <f t="shared" si="0"/>
        <v>676.14526269268345</v>
      </c>
    </row>
    <row r="16" spans="1:11" x14ac:dyDescent="0.25">
      <c r="C16" s="1">
        <v>13</v>
      </c>
      <c r="D16" s="1">
        <v>1.1599999999999999</v>
      </c>
      <c r="E16" s="1">
        <v>0.88</v>
      </c>
      <c r="F16" s="1">
        <v>1</v>
      </c>
      <c r="G16" s="1">
        <v>707</v>
      </c>
      <c r="H16" s="1">
        <f>constant*(D16^ownelas)*(E16^compelas)*IF(F16=1,displayeffect,1)</f>
        <v>633.68152513411189</v>
      </c>
      <c r="I16" s="1">
        <f t="shared" si="0"/>
        <v>5375.598756659866</v>
      </c>
    </row>
    <row r="17" spans="3:9" x14ac:dyDescent="0.25">
      <c r="C17" s="1">
        <v>14</v>
      </c>
      <c r="D17" s="1">
        <v>1.17</v>
      </c>
      <c r="E17" s="1">
        <v>1.17</v>
      </c>
      <c r="F17" s="1">
        <v>0</v>
      </c>
      <c r="G17" s="1">
        <v>540</v>
      </c>
      <c r="H17" s="1">
        <f>constant*(D17^ownelas)*(E17^compelas)*IF(F17=1,displayeffect,1)</f>
        <v>576.7814772539266</v>
      </c>
      <c r="I17" s="1">
        <f t="shared" si="0"/>
        <v>1352.8770689811195</v>
      </c>
    </row>
    <row r="18" spans="3:9" x14ac:dyDescent="0.25">
      <c r="C18" s="1">
        <v>15</v>
      </c>
      <c r="D18" s="1">
        <v>0.96</v>
      </c>
      <c r="E18" s="1">
        <v>1.03</v>
      </c>
      <c r="F18" s="1">
        <v>1</v>
      </c>
      <c r="G18" s="1">
        <v>1108</v>
      </c>
      <c r="H18" s="1">
        <f>constant*(D18^ownelas)*(E18^compelas)*IF(F18=1,displayeffect,1)</f>
        <v>1234.3428504668543</v>
      </c>
      <c r="I18" s="1">
        <f t="shared" si="0"/>
        <v>15962.51586408991</v>
      </c>
    </row>
    <row r="19" spans="3:9" x14ac:dyDescent="0.25">
      <c r="C19" s="1">
        <v>16</v>
      </c>
      <c r="D19" s="1">
        <v>0.82</v>
      </c>
      <c r="E19" s="1">
        <v>0.83</v>
      </c>
      <c r="F19" s="1">
        <v>1</v>
      </c>
      <c r="G19" s="1">
        <v>1596</v>
      </c>
      <c r="H19" s="1">
        <f>constant*(D19^ownelas)*(E19^compelas)*IF(F19=1,displayeffect,1)</f>
        <v>1871.8646000273502</v>
      </c>
      <c r="I19" s="1">
        <f t="shared" si="0"/>
        <v>76101.277548249913</v>
      </c>
    </row>
    <row r="20" spans="3:9" x14ac:dyDescent="0.25">
      <c r="C20" s="1">
        <v>17</v>
      </c>
      <c r="D20" s="1">
        <v>0.81</v>
      </c>
      <c r="E20" s="1">
        <v>1.0900000000000001</v>
      </c>
      <c r="F20" s="1">
        <v>1</v>
      </c>
      <c r="G20" s="1">
        <v>2050</v>
      </c>
      <c r="H20" s="1">
        <f>constant*(D20^ownelas)*(E20^compelas)*IF(F20=1,displayeffect,1)</f>
        <v>2171.0675518667495</v>
      </c>
      <c r="I20" s="1">
        <f t="shared" si="0"/>
        <v>14657.352115008069</v>
      </c>
    </row>
    <row r="21" spans="3:9" x14ac:dyDescent="0.25">
      <c r="C21" s="1">
        <v>18</v>
      </c>
      <c r="D21" s="1">
        <v>0.95</v>
      </c>
      <c r="E21" s="1">
        <v>1.2</v>
      </c>
      <c r="F21" s="1">
        <v>1</v>
      </c>
      <c r="G21" s="1">
        <v>1361</v>
      </c>
      <c r="H21" s="1">
        <f>constant*(D21^ownelas)*(E21^compelas)*IF(F21=1,displayeffect,1)</f>
        <v>1356.7959513257324</v>
      </c>
      <c r="I21" s="1">
        <f t="shared" si="0"/>
        <v>17.674025255611138</v>
      </c>
    </row>
    <row r="22" spans="3:9" x14ac:dyDescent="0.25">
      <c r="C22" s="1">
        <v>19</v>
      </c>
      <c r="D22" s="1">
        <v>1.08</v>
      </c>
      <c r="E22" s="1">
        <v>1.06</v>
      </c>
      <c r="F22" s="1">
        <v>1</v>
      </c>
      <c r="G22" s="1">
        <v>862</v>
      </c>
      <c r="H22" s="1">
        <f>constant*(D22^ownelas)*(E22^compelas)*IF(F22=1,displayeffect,1)</f>
        <v>857.52169535567248</v>
      </c>
      <c r="I22" s="1">
        <f t="shared" si="0"/>
        <v>20.055212487405459</v>
      </c>
    </row>
    <row r="23" spans="3:9" x14ac:dyDescent="0.25">
      <c r="C23" s="1">
        <v>20</v>
      </c>
      <c r="D23" s="1">
        <v>0.93</v>
      </c>
      <c r="E23" s="1">
        <v>0.81</v>
      </c>
      <c r="F23" s="1">
        <v>1</v>
      </c>
      <c r="G23" s="1">
        <v>1254</v>
      </c>
      <c r="H23" s="1">
        <f>constant*(D23^ownelas)*(E23^compelas)*IF(F23=1,displayeffect,1)</f>
        <v>1240.5920731674782</v>
      </c>
      <c r="I23" s="1">
        <f t="shared" si="0"/>
        <v>179.7725019462568</v>
      </c>
    </row>
    <row r="24" spans="3:9" x14ac:dyDescent="0.25">
      <c r="C24" s="1">
        <v>21</v>
      </c>
      <c r="D24" s="1">
        <v>1.03</v>
      </c>
      <c r="E24" s="1">
        <v>1.05</v>
      </c>
      <c r="F24" s="1">
        <v>0</v>
      </c>
      <c r="G24" s="1">
        <v>816</v>
      </c>
      <c r="H24" s="1">
        <f>constant*(D24^ownelas)*(E24^compelas)*IF(F24=1,displayeffect,1)</f>
        <v>829.39163125852269</v>
      </c>
      <c r="I24" s="1">
        <f t="shared" si="0"/>
        <v>179.3357877642421</v>
      </c>
    </row>
    <row r="25" spans="3:9" x14ac:dyDescent="0.25">
      <c r="C25" s="1">
        <v>22</v>
      </c>
      <c r="D25" s="1">
        <v>1.01</v>
      </c>
      <c r="E25" s="1">
        <v>0.84</v>
      </c>
      <c r="F25" s="1">
        <v>1</v>
      </c>
      <c r="G25" s="1">
        <v>879</v>
      </c>
      <c r="H25" s="1">
        <f>constant*(D25^ownelas)*(E25^compelas)*IF(F25=1,displayeffect,1)</f>
        <v>967.44119238143276</v>
      </c>
      <c r="I25" s="1">
        <f t="shared" si="0"/>
        <v>7821.8445098495995</v>
      </c>
    </row>
    <row r="26" spans="3:9" x14ac:dyDescent="0.25">
      <c r="C26" s="1">
        <v>23</v>
      </c>
      <c r="D26" s="1">
        <v>1.1200000000000001</v>
      </c>
      <c r="E26" s="1">
        <v>0.83</v>
      </c>
      <c r="F26" s="1">
        <v>1</v>
      </c>
      <c r="G26" s="1">
        <v>648</v>
      </c>
      <c r="H26" s="1">
        <f>constant*(D26^ownelas)*(E26^compelas)*IF(F26=1,displayeffect,1)</f>
        <v>692.33172731185186</v>
      </c>
      <c r="I26" s="1">
        <f t="shared" si="0"/>
        <v>1965.3020464523925</v>
      </c>
    </row>
    <row r="27" spans="3:9" x14ac:dyDescent="0.25">
      <c r="C27" s="1">
        <v>24</v>
      </c>
      <c r="D27" s="1">
        <v>0.86</v>
      </c>
      <c r="E27" s="1">
        <v>1.2</v>
      </c>
      <c r="F27" s="1">
        <v>1</v>
      </c>
      <c r="G27" s="1">
        <v>2294</v>
      </c>
      <c r="H27" s="1">
        <f>constant*(D27^ownelas)*(E27^compelas)*IF(F27=1,displayeffect,1)</f>
        <v>1863.8435291680248</v>
      </c>
      <c r="I27" s="1">
        <f t="shared" si="0"/>
        <v>185034.58939861992</v>
      </c>
    </row>
    <row r="28" spans="3:9" x14ac:dyDescent="0.25">
      <c r="C28" s="1">
        <v>25</v>
      </c>
      <c r="D28" s="1">
        <v>1.1000000000000001</v>
      </c>
      <c r="E28" s="1">
        <v>0.94</v>
      </c>
      <c r="F28" s="1">
        <v>1</v>
      </c>
      <c r="G28" s="1">
        <v>857</v>
      </c>
      <c r="H28" s="1">
        <f>constant*(D28^ownelas)*(E28^compelas)*IF(F28=1,displayeffect,1)</f>
        <v>770.77116170261115</v>
      </c>
      <c r="I28" s="1">
        <f t="shared" si="0"/>
        <v>7435.4125541172334</v>
      </c>
    </row>
    <row r="29" spans="3:9" x14ac:dyDescent="0.25">
      <c r="C29" s="1">
        <v>26</v>
      </c>
      <c r="D29" s="1">
        <v>0.95</v>
      </c>
      <c r="E29" s="1">
        <v>1.18</v>
      </c>
      <c r="F29" s="1">
        <v>0</v>
      </c>
      <c r="G29" s="1">
        <v>1090</v>
      </c>
      <c r="H29" s="1">
        <f>constant*(D29^ownelas)*(E29^compelas)*IF(F29=1,displayeffect,1)</f>
        <v>1124.8126345311775</v>
      </c>
      <c r="I29" s="1">
        <f t="shared" si="0"/>
        <v>1211.9195230013347</v>
      </c>
    </row>
    <row r="30" spans="3:9" x14ac:dyDescent="0.25">
      <c r="C30" s="1">
        <v>27</v>
      </c>
      <c r="D30" s="1">
        <v>0.99</v>
      </c>
      <c r="E30" s="1">
        <v>1.02</v>
      </c>
      <c r="F30" s="1">
        <v>0</v>
      </c>
      <c r="G30" s="1">
        <v>854</v>
      </c>
      <c r="H30" s="1">
        <f>constant*(D30^ownelas)*(E30^compelas)*IF(F30=1,displayeffect,1)</f>
        <v>930.2394931134819</v>
      </c>
      <c r="I30" s="1">
        <f t="shared" si="0"/>
        <v>5812.460310200654</v>
      </c>
    </row>
    <row r="31" spans="3:9" x14ac:dyDescent="0.25">
      <c r="C31" s="1">
        <v>28</v>
      </c>
      <c r="D31" s="1">
        <v>0.84</v>
      </c>
      <c r="E31" s="1">
        <v>1.1100000000000001</v>
      </c>
      <c r="F31" s="1">
        <v>0</v>
      </c>
      <c r="G31" s="1">
        <v>1475</v>
      </c>
      <c r="H31" s="1">
        <f>constant*(D31^ownelas)*(E31^compelas)*IF(F31=1,displayeffect,1)</f>
        <v>1625.3196750369134</v>
      </c>
      <c r="I31" s="1">
        <f t="shared" si="0"/>
        <v>22596.004703203245</v>
      </c>
    </row>
    <row r="32" spans="3:9" x14ac:dyDescent="0.25">
      <c r="C32" s="1">
        <v>29</v>
      </c>
      <c r="D32" s="1">
        <v>0.84</v>
      </c>
      <c r="E32" s="1">
        <v>0.92</v>
      </c>
      <c r="F32" s="1">
        <v>1</v>
      </c>
      <c r="G32" s="1">
        <v>2120</v>
      </c>
      <c r="H32" s="1">
        <f>constant*(D32^ownelas)*(E32^compelas)*IF(F32=1,displayeffect,1)</f>
        <v>1806.3193996541022</v>
      </c>
      <c r="I32" s="1">
        <f t="shared" si="0"/>
        <v>98395.519033362856</v>
      </c>
    </row>
    <row r="33" spans="3:9" x14ac:dyDescent="0.25">
      <c r="C33" s="1">
        <v>30</v>
      </c>
      <c r="D33" s="1">
        <v>1.1100000000000001</v>
      </c>
      <c r="E33" s="1">
        <v>0.81</v>
      </c>
      <c r="F33" s="1">
        <v>0</v>
      </c>
      <c r="G33" s="1">
        <v>566</v>
      </c>
      <c r="H33" s="1">
        <f>constant*(D33^ownelas)*(E33^compelas)*IF(F33=1,displayeffect,1)</f>
        <v>588.82531858253151</v>
      </c>
      <c r="I33" s="1">
        <f t="shared" si="0"/>
        <v>520.99516839405817</v>
      </c>
    </row>
    <row r="34" spans="3:9" x14ac:dyDescent="0.25">
      <c r="C34" s="1">
        <v>31</v>
      </c>
      <c r="D34" s="1">
        <v>0.82</v>
      </c>
      <c r="E34" s="1">
        <v>1.03</v>
      </c>
      <c r="F34" s="1">
        <v>1</v>
      </c>
      <c r="G34" s="1">
        <v>1921</v>
      </c>
      <c r="H34" s="1">
        <f>constant*(D34^ownelas)*(E34^compelas)*IF(F34=1,displayeffect,1)</f>
        <v>2040.9173304254525</v>
      </c>
      <c r="I34" s="1">
        <f t="shared" si="0"/>
        <v>14380.166136367161</v>
      </c>
    </row>
    <row r="35" spans="3:9" x14ac:dyDescent="0.25">
      <c r="C35" s="1">
        <v>32</v>
      </c>
      <c r="D35" s="1">
        <v>0.85</v>
      </c>
      <c r="E35" s="1">
        <v>0.96</v>
      </c>
      <c r="F35" s="1">
        <v>1</v>
      </c>
      <c r="G35" s="1">
        <v>1488</v>
      </c>
      <c r="H35" s="1">
        <f>constant*(D35^ownelas)*(E35^compelas)*IF(F35=1,displayeffect,1)</f>
        <v>1769.2980355730797</v>
      </c>
      <c r="I35" s="1">
        <f t="shared" si="0"/>
        <v>79128.5848172736</v>
      </c>
    </row>
    <row r="36" spans="3:9" x14ac:dyDescent="0.25">
      <c r="C36" s="1">
        <v>33</v>
      </c>
      <c r="D36" s="1">
        <v>1.0900000000000001</v>
      </c>
      <c r="E36" s="1">
        <v>1.01</v>
      </c>
      <c r="F36" s="1">
        <v>0</v>
      </c>
      <c r="G36" s="1">
        <v>644</v>
      </c>
      <c r="H36" s="1">
        <f>constant*(D36^ownelas)*(E36^compelas)*IF(F36=1,displayeffect,1)</f>
        <v>681.64835038930232</v>
      </c>
      <c r="I36" s="1">
        <f t="shared" si="0"/>
        <v>1417.3982870356804</v>
      </c>
    </row>
    <row r="37" spans="3:9" x14ac:dyDescent="0.25">
      <c r="C37" s="1">
        <v>34</v>
      </c>
      <c r="D37" s="1">
        <v>0.98</v>
      </c>
      <c r="E37" s="1">
        <v>0.87</v>
      </c>
      <c r="F37" s="1">
        <v>0</v>
      </c>
      <c r="G37" s="1">
        <v>842</v>
      </c>
      <c r="H37" s="1">
        <f>constant*(D37^ownelas)*(E37^compelas)*IF(F37=1,displayeffect,1)</f>
        <v>901.55723624221287</v>
      </c>
      <c r="I37" s="1">
        <f t="shared" si="0"/>
        <v>3547.0643888107538</v>
      </c>
    </row>
    <row r="38" spans="3:9" x14ac:dyDescent="0.25">
      <c r="C38" s="1">
        <v>35</v>
      </c>
      <c r="D38" s="1">
        <v>1.1299999999999999</v>
      </c>
      <c r="E38" s="1">
        <v>0.91</v>
      </c>
      <c r="F38" s="1">
        <v>0</v>
      </c>
      <c r="G38" s="1">
        <v>549</v>
      </c>
      <c r="H38" s="1">
        <f>constant*(D38^ownelas)*(E38^compelas)*IF(F38=1,displayeffect,1)</f>
        <v>582.76494090442691</v>
      </c>
      <c r="I38" s="1">
        <f t="shared" si="0"/>
        <v>1140.0712342794413</v>
      </c>
    </row>
    <row r="39" spans="3:9" x14ac:dyDescent="0.25">
      <c r="C39" s="1">
        <v>36</v>
      </c>
      <c r="D39" s="1">
        <v>1</v>
      </c>
      <c r="E39" s="1">
        <v>0.84</v>
      </c>
      <c r="F39" s="1">
        <v>1</v>
      </c>
      <c r="G39" s="1">
        <v>1160</v>
      </c>
      <c r="H39" s="1">
        <f>constant*(D39^ownelas)*(E39^compelas)*IF(F39=1,displayeffect,1)</f>
        <v>998.64337286783132</v>
      </c>
      <c r="I39" s="1">
        <f t="shared" si="0"/>
        <v>26035.961119469714</v>
      </c>
    </row>
    <row r="40" spans="3:9" x14ac:dyDescent="0.25">
      <c r="C40" s="1">
        <v>37</v>
      </c>
      <c r="D40" s="1">
        <v>1.07</v>
      </c>
      <c r="E40" s="1">
        <v>0.8</v>
      </c>
      <c r="F40" s="1">
        <v>0</v>
      </c>
      <c r="G40" s="1">
        <v>708</v>
      </c>
      <c r="H40" s="1">
        <f>constant*(D40^ownelas)*(E40^compelas)*IF(F40=1,displayeffect,1)</f>
        <v>658.67965686480272</v>
      </c>
      <c r="I40" s="1">
        <f t="shared" si="0"/>
        <v>2432.496246973601</v>
      </c>
    </row>
    <row r="41" spans="3:9" x14ac:dyDescent="0.25">
      <c r="C41" s="1">
        <v>38</v>
      </c>
      <c r="D41" s="1">
        <v>1.03</v>
      </c>
      <c r="E41" s="1">
        <v>0.83</v>
      </c>
      <c r="F41" s="1">
        <v>0</v>
      </c>
      <c r="G41" s="1">
        <v>742</v>
      </c>
      <c r="H41" s="1">
        <f>constant*(D41^ownelas)*(E41^compelas)*IF(F41=1,displayeffect,1)</f>
        <v>754.85514714642375</v>
      </c>
      <c r="I41" s="1">
        <f t="shared" si="0"/>
        <v>165.25480815620659</v>
      </c>
    </row>
    <row r="42" spans="3:9" x14ac:dyDescent="0.25">
      <c r="C42" s="1">
        <v>39</v>
      </c>
      <c r="D42" s="1">
        <v>1.05</v>
      </c>
      <c r="E42" s="1">
        <v>0.98</v>
      </c>
      <c r="F42" s="1">
        <v>1</v>
      </c>
      <c r="G42" s="1">
        <v>940</v>
      </c>
      <c r="H42" s="1">
        <f>constant*(D42^ownelas)*(E42^compelas)*IF(F42=1,displayeffect,1)</f>
        <v>909.12960646556371</v>
      </c>
      <c r="I42" s="1">
        <f t="shared" si="0"/>
        <v>952.98119697096581</v>
      </c>
    </row>
    <row r="43" spans="3:9" x14ac:dyDescent="0.25">
      <c r="C43" s="1">
        <v>40</v>
      </c>
      <c r="D43" s="1">
        <v>1.0900000000000001</v>
      </c>
      <c r="E43" s="1">
        <v>1.0900000000000001</v>
      </c>
      <c r="F43" s="1">
        <v>1</v>
      </c>
      <c r="G43" s="1">
        <v>1011</v>
      </c>
      <c r="H43" s="1">
        <f>constant*(D43^ownelas)*(E43^compelas)*IF(F43=1,displayeffect,1)</f>
        <v>842.03495784136146</v>
      </c>
      <c r="I43" s="1">
        <f t="shared" si="0"/>
        <v>28549.185471670498</v>
      </c>
    </row>
    <row r="44" spans="3:9" x14ac:dyDescent="0.25">
      <c r="C44" s="1">
        <v>41</v>
      </c>
      <c r="D44" s="1">
        <v>0.86</v>
      </c>
      <c r="E44" s="1">
        <v>0.96</v>
      </c>
      <c r="F44" s="1">
        <v>1</v>
      </c>
      <c r="G44" s="1">
        <v>1864</v>
      </c>
      <c r="H44" s="1">
        <f>constant*(D44^ownelas)*(E44^compelas)*IF(F44=1,displayeffect,1)</f>
        <v>1704.4981142283959</v>
      </c>
      <c r="I44" s="1">
        <f t="shared" si="0"/>
        <v>25440.85156469783</v>
      </c>
    </row>
    <row r="45" spans="3:9" x14ac:dyDescent="0.25">
      <c r="C45" s="1">
        <v>42</v>
      </c>
      <c r="D45" s="1">
        <v>0.89</v>
      </c>
      <c r="E45" s="1">
        <v>0.8</v>
      </c>
      <c r="F45" s="1">
        <v>0</v>
      </c>
      <c r="G45" s="1">
        <v>1129</v>
      </c>
      <c r="H45" s="1">
        <f>constant*(D45^ownelas)*(E45^compelas)*IF(F45=1,displayeffect,1)</f>
        <v>1185.4049151600477</v>
      </c>
      <c r="I45" s="1">
        <f t="shared" si="0"/>
        <v>3181.5144542121811</v>
      </c>
    </row>
  </sheetData>
  <printOptions headings="1" gridLines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compelas</vt:lpstr>
      <vt:lpstr>constant</vt:lpstr>
      <vt:lpstr>displayeffect</vt:lpstr>
      <vt:lpstr>ownelas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Winston, Wayne L.</cp:lastModifiedBy>
  <dcterms:created xsi:type="dcterms:W3CDTF">2009-05-24T18:42:22Z</dcterms:created>
  <dcterms:modified xsi:type="dcterms:W3CDTF">2016-10-08T14:21:55Z</dcterms:modified>
</cp:coreProperties>
</file>