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J15" i="1"/>
  <c r="L12" i="1" l="1"/>
  <c r="F20" i="1"/>
  <c r="G13" i="1"/>
  <c r="G14" i="1" s="1"/>
  <c r="G15" i="1" s="1"/>
  <c r="G12" i="1"/>
  <c r="G11" i="1"/>
  <c r="D12" i="1"/>
  <c r="D13" i="1"/>
  <c r="D14" i="1"/>
  <c r="D15" i="1"/>
  <c r="D11" i="1"/>
  <c r="M15" i="1"/>
</calcChain>
</file>

<file path=xl/sharedStrings.xml><?xml version="1.0" encoding="utf-8"?>
<sst xmlns="http://schemas.openxmlformats.org/spreadsheetml/2006/main" count="25" uniqueCount="25">
  <si>
    <t>Not over $   8931 ................................... 10.00% of the taxable income      10.00% effective overall tax rate</t>
  </si>
  <si>
    <t>Over $   8931 but not over $  36247    $    893, plus 15.00% of excess over $   8931    13.02% effective overall tax rate(computed on tax on middle of income range)</t>
  </si>
  <si>
    <t>Over $  36247 but not over $  87834    $   4991, plus 25.00% of excess over $  36247    18.44% effective overall tax rate(computed on tax on middle of income range)</t>
  </si>
  <si>
    <t>Over $  87834 but not over $ 183234    $  17887, plus 28.00% of excess over $  87834    23.05% effective overall tax rate(computed on tax on middle of income range)</t>
  </si>
  <si>
    <t>Over $ 183234 but not over $ 398354    $  44599, plus 33.00% of excess over $ 183234    27.54% effective overall tax rate(computed on tax on middle of income range)</t>
  </si>
  <si>
    <t xml:space="preserve">Over $ 398354 ........................ $ 115589, plus 35.00% of excess over $ 398354 </t>
  </si>
  <si>
    <t>2011 TAX SCHEDULE</t>
  </si>
  <si>
    <t>Rate</t>
  </si>
  <si>
    <t>Income</t>
  </si>
  <si>
    <t>Tax</t>
  </si>
  <si>
    <t>TAX=TAX FOR BOTTOM OF BRACKET+(BRACKET RATE)*($S IN THAT BRACKET)</t>
  </si>
  <si>
    <t>=VLOOKUP(E20,F10:H15,2)+VLOOKUP(E20,F10:H15,3)*(E20-VLOOKUP(E20,F10:H15,1))</t>
  </si>
  <si>
    <t>0-8931</t>
  </si>
  <si>
    <t>&gt;398354</t>
  </si>
  <si>
    <t>Breakpoints</t>
  </si>
  <si>
    <t>8930.01-36247</t>
  </si>
  <si>
    <t>36247.01-87834</t>
  </si>
  <si>
    <t>87834.01-183234</t>
  </si>
  <si>
    <t>115,588.85+(450000-398354)*.35</t>
  </si>
  <si>
    <t>17887.25+.28*(100,000-87,834)</t>
  </si>
  <si>
    <t>182234.01-398354</t>
  </si>
  <si>
    <t>Range</t>
  </si>
  <si>
    <t>Top Previous Bracket</t>
  </si>
  <si>
    <t>Owed for Top of Previous Bracket</t>
  </si>
  <si>
    <t>893+.15*(20,000-8931)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</si>
</sst>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8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8" fontId="1" fillId="2" borderId="0" xfId="0" applyNumberFormat="1" applyFont="1" applyFill="1"/>
    <xf numFmtId="0" fontId="1" fillId="2" borderId="0" xfId="0" applyFont="1" applyFill="1"/>
    <xf numFmtId="168" fontId="1" fillId="0" borderId="0" xfId="0" applyNumberFormat="1" applyFont="1"/>
    <xf numFmtId="6" fontId="1" fillId="0" borderId="0" xfId="0" applyNumberFormat="1" applyFont="1"/>
    <xf numFmtId="3" fontId="1" fillId="0" borderId="0" xfId="0" applyNumberFormat="1" applyFont="1"/>
    <xf numFmtId="0" fontId="2" fillId="0" borderId="0" xfId="0" applyFont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4"/>
  <sheetViews>
    <sheetView tabSelected="1" workbookViewId="0">
      <selection activeCell="G12" sqref="G12"/>
    </sheetView>
  </sheetViews>
  <sheetFormatPr defaultRowHeight="14.5" x14ac:dyDescent="0.35"/>
  <cols>
    <col min="1" max="2" width="8.7265625" style="1"/>
    <col min="3" max="3" width="11.26953125" style="1" customWidth="1"/>
    <col min="4" max="4" width="12.6328125" style="1" customWidth="1"/>
    <col min="5" max="5" width="16.08984375" style="1" customWidth="1"/>
    <col min="6" max="6" width="10.81640625" style="1" bestFit="1" customWidth="1"/>
    <col min="7" max="7" width="16.54296875" style="1" customWidth="1"/>
    <col min="8" max="16384" width="8.7265625" style="1"/>
  </cols>
  <sheetData>
    <row r="1" spans="3:13" x14ac:dyDescent="0.35">
      <c r="C1" s="1" t="s">
        <v>6</v>
      </c>
    </row>
    <row r="3" spans="3:13" x14ac:dyDescent="0.35">
      <c r="C3" s="1" t="s">
        <v>0</v>
      </c>
    </row>
    <row r="4" spans="3:13" x14ac:dyDescent="0.35">
      <c r="C4" s="1" t="s">
        <v>1</v>
      </c>
    </row>
    <row r="5" spans="3:13" x14ac:dyDescent="0.35">
      <c r="C5" s="1" t="s">
        <v>2</v>
      </c>
    </row>
    <row r="6" spans="3:13" x14ac:dyDescent="0.35">
      <c r="C6" s="1" t="s">
        <v>3</v>
      </c>
    </row>
    <row r="7" spans="3:13" x14ac:dyDescent="0.35">
      <c r="C7" s="1" t="s">
        <v>4</v>
      </c>
    </row>
    <row r="8" spans="3:13" x14ac:dyDescent="0.35">
      <c r="C8" s="1" t="s">
        <v>5</v>
      </c>
    </row>
    <row r="9" spans="3:13" ht="29" x14ac:dyDescent="0.35">
      <c r="D9" s="2" t="s">
        <v>22</v>
      </c>
      <c r="E9" s="1" t="s">
        <v>21</v>
      </c>
      <c r="F9" s="1" t="s">
        <v>14</v>
      </c>
      <c r="G9" s="2" t="s">
        <v>23</v>
      </c>
      <c r="H9" s="1" t="s">
        <v>7</v>
      </c>
    </row>
    <row r="10" spans="3:13" x14ac:dyDescent="0.35">
      <c r="D10" s="1">
        <v>0</v>
      </c>
      <c r="E10" s="1" t="s">
        <v>12</v>
      </c>
      <c r="F10" s="3">
        <v>0</v>
      </c>
      <c r="G10" s="3">
        <v>0</v>
      </c>
      <c r="H10" s="4">
        <v>0.1</v>
      </c>
      <c r="L10" s="1">
        <v>100000</v>
      </c>
    </row>
    <row r="11" spans="3:13" x14ac:dyDescent="0.35">
      <c r="D11" s="5">
        <f>F11-0.01</f>
        <v>8931</v>
      </c>
      <c r="E11" s="1" t="s">
        <v>15</v>
      </c>
      <c r="F11" s="3">
        <v>8931.01</v>
      </c>
      <c r="G11" s="3">
        <f>(H10)*(F11)</f>
        <v>893.10100000000011</v>
      </c>
      <c r="H11" s="4">
        <v>0.15</v>
      </c>
      <c r="L11" s="1" t="s">
        <v>19</v>
      </c>
    </row>
    <row r="12" spans="3:13" x14ac:dyDescent="0.35">
      <c r="D12" s="5">
        <f t="shared" ref="D12:D15" si="0">F12-0.01</f>
        <v>36247</v>
      </c>
      <c r="E12" s="1" t="s">
        <v>16</v>
      </c>
      <c r="F12" s="3">
        <v>36247.01</v>
      </c>
      <c r="G12" s="3">
        <f>G11+(D12-D11)*H11</f>
        <v>4990.5010000000002</v>
      </c>
      <c r="H12" s="4">
        <v>0.25</v>
      </c>
      <c r="L12" s="1">
        <f>17887.25+0.28*(100000-87834)</f>
        <v>21293.73</v>
      </c>
    </row>
    <row r="13" spans="3:13" x14ac:dyDescent="0.35">
      <c r="D13" s="5">
        <f t="shared" si="0"/>
        <v>87834</v>
      </c>
      <c r="E13" s="1" t="s">
        <v>17</v>
      </c>
      <c r="F13" s="3">
        <v>87834.01</v>
      </c>
      <c r="G13" s="3">
        <f t="shared" ref="G13:G15" si="1">G12+(D13-D12)*H12</f>
        <v>17887.251</v>
      </c>
      <c r="H13" s="4">
        <v>0.28000000000000003</v>
      </c>
      <c r="J13" s="6">
        <v>20000</v>
      </c>
      <c r="M13" s="7">
        <v>450000</v>
      </c>
    </row>
    <row r="14" spans="3:13" x14ac:dyDescent="0.35">
      <c r="D14" s="5">
        <f t="shared" si="0"/>
        <v>183234</v>
      </c>
      <c r="E14" s="1" t="s">
        <v>20</v>
      </c>
      <c r="F14" s="3">
        <v>183234.01</v>
      </c>
      <c r="G14" s="3">
        <f t="shared" si="1"/>
        <v>44599.251000000004</v>
      </c>
      <c r="H14" s="4">
        <v>0.33</v>
      </c>
      <c r="J14" s="1" t="s">
        <v>24</v>
      </c>
      <c r="M14" s="1" t="s">
        <v>18</v>
      </c>
    </row>
    <row r="15" spans="3:13" x14ac:dyDescent="0.35">
      <c r="D15" s="5">
        <f t="shared" si="0"/>
        <v>398354</v>
      </c>
      <c r="E15" s="1" t="s">
        <v>13</v>
      </c>
      <c r="F15" s="3">
        <v>398354.01</v>
      </c>
      <c r="G15" s="3">
        <f t="shared" si="1"/>
        <v>115588.85100000001</v>
      </c>
      <c r="H15" s="4">
        <v>0.35</v>
      </c>
      <c r="J15" s="1">
        <f>893+0.15*(20000-8931)</f>
        <v>2553.35</v>
      </c>
      <c r="M15" s="1">
        <f>115588.9+(450000-398354)*0.35</f>
        <v>133665</v>
      </c>
    </row>
    <row r="17" spans="3:8" x14ac:dyDescent="0.35">
      <c r="H17" s="1" t="s">
        <v>10</v>
      </c>
    </row>
    <row r="19" spans="3:8" x14ac:dyDescent="0.35">
      <c r="E19" s="1" t="s">
        <v>8</v>
      </c>
      <c r="F19" s="1" t="s">
        <v>9</v>
      </c>
    </row>
    <row r="20" spans="3:8" x14ac:dyDescent="0.35">
      <c r="E20" s="8">
        <v>100000</v>
      </c>
      <c r="F20" s="1">
        <f>VLOOKUP(E20,F10:H15,2)+VLOOKUP(E20,F10:H15,3)*(E20-VLOOKUP(E20,F10:H15,1))</f>
        <v>21293.728200000001</v>
      </c>
    </row>
    <row r="22" spans="3:8" x14ac:dyDescent="0.35">
      <c r="G22" s="9" t="s">
        <v>11</v>
      </c>
    </row>
    <row r="24" spans="3:8" x14ac:dyDescent="0.35">
      <c r="C24" s="1" t="str">
        <f ca="1">CELL("address")</f>
        <v>$C$24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2017-03-27T02:23:49Z</dcterms:created>
  <dcterms:modified xsi:type="dcterms:W3CDTF">2017-03-27T18:28:22Z</dcterms:modified>
</cp:coreProperties>
</file>