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360" yWindow="110" windowWidth="11340" windowHeight="4760"/>
  </bookViews>
  <sheets>
    <sheet name="Sheet1" sheetId="1" r:id="rId1"/>
    <sheet name="Sheet2" sheetId="2" r:id="rId2"/>
    <sheet name="Sheet3" sheetId="3" r:id="rId3"/>
  </sheets>
  <definedNames>
    <definedName name="holding_cost">Sheet1!$E$2</definedName>
    <definedName name="ot_capacity">Sheet1!$E$6</definedName>
    <definedName name="ot_unitcost">Sheet1!$E$4</definedName>
    <definedName name="rt__capacity">Sheet1!$E$5</definedName>
    <definedName name="rt_unit_cost">Sheet1!$E$3</definedName>
    <definedName name="shortage_cost">Sheet1!$E$1</definedName>
    <definedName name="solver_adj" localSheetId="0" hidden="1">Sheet1!$D$8:$E$13,Sheet1!$G$8:$H$13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Sheet1!$D$8:$D$13</definedName>
    <definedName name="solver_lhs2" localSheetId="0" hidden="1">Sheet1!$E$8:$E$13</definedName>
    <definedName name="solver_lhs3" localSheetId="0" hidden="1">Sheet1!$I$13</definedName>
    <definedName name="solver_lhs4" localSheetId="0" hidden="1">Sheet1!$I$8:$I$13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Sheet1!$I$17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2</definedName>
    <definedName name="solver_rhs1" localSheetId="0" hidden="1">rt__capacity</definedName>
    <definedName name="solver_rhs2" localSheetId="0" hidden="1">ot_capacity</definedName>
    <definedName name="solver_rhs3" localSheetId="0" hidden="1">0</definedName>
    <definedName name="solver_rhs4" localSheetId="0" hidden="1">Sheet1!$K$8:$K$13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0.0005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K8" i="1" l="1"/>
  <c r="I9" i="1"/>
  <c r="I10" i="1"/>
  <c r="I11" i="1"/>
  <c r="I12" i="1"/>
  <c r="I13" i="1"/>
  <c r="I8" i="1"/>
  <c r="C9" i="1" s="1"/>
  <c r="K9" i="1" s="1"/>
  <c r="O9" i="1"/>
  <c r="O10" i="1"/>
  <c r="O11" i="1"/>
  <c r="O12" i="1"/>
  <c r="O13" i="1"/>
  <c r="O8" i="1"/>
  <c r="N9" i="1"/>
  <c r="N10" i="1"/>
  <c r="N11" i="1"/>
  <c r="N12" i="1"/>
  <c r="N13" i="1"/>
  <c r="N8" i="1"/>
  <c r="L8" i="1"/>
  <c r="L9" i="1"/>
  <c r="L10" i="1"/>
  <c r="L11" i="1"/>
  <c r="L12" i="1"/>
  <c r="L13" i="1"/>
  <c r="M8" i="1"/>
  <c r="M9" i="1"/>
  <c r="M10" i="1"/>
  <c r="M11" i="1"/>
  <c r="M12" i="1"/>
  <c r="M13" i="1"/>
  <c r="C10" i="1" l="1"/>
  <c r="N14" i="1"/>
  <c r="M14" i="1"/>
  <c r="L14" i="1"/>
  <c r="O14" i="1"/>
  <c r="C11" i="1" l="1"/>
  <c r="K11" i="1" s="1"/>
  <c r="K10" i="1"/>
  <c r="I17" i="1"/>
  <c r="C12" i="1"/>
  <c r="K12" i="1" s="1"/>
  <c r="C13" i="1" l="1"/>
  <c r="K13" i="1" s="1"/>
</calcChain>
</file>

<file path=xl/sharedStrings.xml><?xml version="1.0" encoding="utf-8"?>
<sst xmlns="http://schemas.openxmlformats.org/spreadsheetml/2006/main" count="34" uniqueCount="29">
  <si>
    <t>Month</t>
  </si>
  <si>
    <t>Beginning Inventory</t>
  </si>
  <si>
    <t>RT Prod</t>
  </si>
  <si>
    <t>OT Prod</t>
  </si>
  <si>
    <t>demand</t>
  </si>
  <si>
    <t>holding cost</t>
  </si>
  <si>
    <t>rt unit cost</t>
  </si>
  <si>
    <t>ot unitcost</t>
  </si>
  <si>
    <t>rt  capacity</t>
  </si>
  <si>
    <t>ot capacity</t>
  </si>
  <si>
    <t>Ending Inventory</t>
  </si>
  <si>
    <t>RT cost</t>
  </si>
  <si>
    <t>OT cost</t>
  </si>
  <si>
    <t>total</t>
  </si>
  <si>
    <t>overall cost</t>
  </si>
  <si>
    <t>shortage cost</t>
  </si>
  <si>
    <t>Inventory Variable</t>
  </si>
  <si>
    <t>Shortage Variable</t>
  </si>
  <si>
    <t>Holding Cost</t>
  </si>
  <si>
    <t>Shortage Cost</t>
  </si>
  <si>
    <t>=</t>
  </si>
  <si>
    <t>Actual Ending Inventory</t>
  </si>
  <si>
    <t>ACTUAL ENDING INVENTORY MONTH T = MONTH T INVENTORY CHANGING CELL-MONTH T SHORTAGE CELL</t>
  </si>
  <si>
    <t>IF ACTUAL ENDING INVENTORY IS 100 WE HAVE 100=100-0</t>
  </si>
  <si>
    <t>MONTH T INVENTORY CHANGING CELL =100 MONTH T SHORTAGE CHANGING CELL = 0</t>
  </si>
  <si>
    <t>IF ACTUAL ENDING INVENTORY IS -100 WE HAVE -100 = 0 -100</t>
  </si>
  <si>
    <t>MONTH T INVENTORY CHANGING CELL = 0 AND MONTH T SHORTAGE CHANGING CELL = 100</t>
  </si>
  <si>
    <t>ADD CONSTRAINT THAT END MONTH 6 INVENTORY&gt;=0</t>
  </si>
  <si>
    <t>OTHER MONTHS CAN HAVE ENDING INVENTORY&lt;0!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</si>
</sst>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0" borderId="0" xfId="0" quotePrefix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abSelected="1" zoomScale="85" workbookViewId="0">
      <selection activeCell="E28" sqref="E28"/>
    </sheetView>
  </sheetViews>
  <sheetFormatPr defaultRowHeight="13" x14ac:dyDescent="0.3"/>
  <cols>
    <col min="1" max="1" width="8.7265625" style="1"/>
    <col min="2" max="3" width="9.26953125" style="1" bestFit="1" customWidth="1"/>
    <col min="4" max="4" width="15.81640625" style="1" customWidth="1"/>
    <col min="5" max="5" width="9.54296875" style="1" bestFit="1" customWidth="1"/>
    <col min="6" max="6" width="9.26953125" style="1" bestFit="1" customWidth="1"/>
    <col min="7" max="8" width="9.26953125" style="1" customWidth="1"/>
    <col min="9" max="9" width="14.1796875" style="1" bestFit="1" customWidth="1"/>
    <col min="10" max="11" width="14.1796875" style="1" customWidth="1"/>
    <col min="12" max="12" width="13.26953125" style="1" bestFit="1" customWidth="1"/>
    <col min="13" max="14" width="12.453125" style="1" bestFit="1" customWidth="1"/>
    <col min="15" max="15" width="11.453125" style="1" customWidth="1"/>
    <col min="16" max="16384" width="8.7265625" style="1"/>
  </cols>
  <sheetData>
    <row r="1" spans="2:15" x14ac:dyDescent="0.3">
      <c r="D1" s="1" t="s">
        <v>15</v>
      </c>
      <c r="E1" s="1">
        <v>30</v>
      </c>
    </row>
    <row r="2" spans="2:15" x14ac:dyDescent="0.3">
      <c r="D2" s="1" t="s">
        <v>5</v>
      </c>
      <c r="E2" s="2">
        <v>60</v>
      </c>
    </row>
    <row r="3" spans="2:15" x14ac:dyDescent="0.3">
      <c r="D3" s="1" t="s">
        <v>6</v>
      </c>
      <c r="E3" s="2">
        <v>200</v>
      </c>
    </row>
    <row r="4" spans="2:15" x14ac:dyDescent="0.3">
      <c r="D4" s="1" t="s">
        <v>7</v>
      </c>
      <c r="E4" s="2">
        <v>300</v>
      </c>
    </row>
    <row r="5" spans="2:15" x14ac:dyDescent="0.3">
      <c r="D5" s="1" t="s">
        <v>8</v>
      </c>
      <c r="E5" s="1">
        <v>700</v>
      </c>
    </row>
    <row r="6" spans="2:15" x14ac:dyDescent="0.3">
      <c r="D6" s="1" t="s">
        <v>9</v>
      </c>
      <c r="E6" s="1">
        <v>400</v>
      </c>
    </row>
    <row r="7" spans="2:15" ht="39" x14ac:dyDescent="0.3">
      <c r="B7" s="1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16</v>
      </c>
      <c r="H7" s="3" t="s">
        <v>17</v>
      </c>
      <c r="I7" s="3" t="s">
        <v>10</v>
      </c>
      <c r="J7" s="3"/>
      <c r="K7" s="3" t="s">
        <v>21</v>
      </c>
      <c r="L7" s="3" t="s">
        <v>11</v>
      </c>
      <c r="M7" s="3" t="s">
        <v>12</v>
      </c>
      <c r="N7" s="3" t="s">
        <v>18</v>
      </c>
      <c r="O7" s="3" t="s">
        <v>19</v>
      </c>
    </row>
    <row r="8" spans="2:15" x14ac:dyDescent="0.3">
      <c r="B8" s="1">
        <v>1</v>
      </c>
      <c r="C8" s="1">
        <v>300</v>
      </c>
      <c r="D8" s="4">
        <v>652</v>
      </c>
      <c r="E8" s="4">
        <v>0</v>
      </c>
      <c r="F8" s="1">
        <v>952</v>
      </c>
      <c r="G8" s="4">
        <v>0</v>
      </c>
      <c r="H8" s="4">
        <v>0</v>
      </c>
      <c r="I8" s="1">
        <f>G8-H8</f>
        <v>0</v>
      </c>
      <c r="J8" s="5" t="s">
        <v>20</v>
      </c>
      <c r="K8" s="1">
        <f>C8+D8+E8-F8</f>
        <v>0</v>
      </c>
      <c r="L8" s="2">
        <f t="shared" ref="L8:L13" si="0">rt_unit_cost*D8</f>
        <v>130400</v>
      </c>
      <c r="M8" s="2">
        <f t="shared" ref="M8:M13" si="1">ot_unitcost*E8</f>
        <v>0</v>
      </c>
      <c r="N8" s="2">
        <f t="shared" ref="N8:N13" si="2">holding_cost*G8</f>
        <v>0</v>
      </c>
      <c r="O8" s="1">
        <f t="shared" ref="O8:O13" si="3">shortage_cost*H8</f>
        <v>0</v>
      </c>
    </row>
    <row r="9" spans="2:15" x14ac:dyDescent="0.3">
      <c r="B9" s="1">
        <v>2</v>
      </c>
      <c r="C9" s="1">
        <f>I8</f>
        <v>0</v>
      </c>
      <c r="D9" s="4">
        <v>700</v>
      </c>
      <c r="E9" s="4">
        <v>0</v>
      </c>
      <c r="F9" s="1">
        <v>754</v>
      </c>
      <c r="G9" s="4">
        <v>0</v>
      </c>
      <c r="H9" s="4">
        <v>54</v>
      </c>
      <c r="I9" s="1">
        <f t="shared" ref="I9:I13" si="4">G9-H9</f>
        <v>-54</v>
      </c>
      <c r="J9" s="5" t="s">
        <v>20</v>
      </c>
      <c r="K9" s="1">
        <f t="shared" ref="K9:K13" si="5">C9+D9+E9-F9</f>
        <v>-54</v>
      </c>
      <c r="L9" s="2">
        <f t="shared" si="0"/>
        <v>140000</v>
      </c>
      <c r="M9" s="2">
        <f t="shared" si="1"/>
        <v>0</v>
      </c>
      <c r="N9" s="2">
        <f t="shared" si="2"/>
        <v>0</v>
      </c>
      <c r="O9" s="1">
        <f t="shared" si="3"/>
        <v>1620</v>
      </c>
    </row>
    <row r="10" spans="2:15" x14ac:dyDescent="0.3">
      <c r="B10" s="1">
        <v>3</v>
      </c>
      <c r="C10" s="1">
        <f>I9</f>
        <v>-54</v>
      </c>
      <c r="D10" s="4">
        <v>429</v>
      </c>
      <c r="E10" s="4">
        <v>0</v>
      </c>
      <c r="F10" s="1">
        <v>300</v>
      </c>
      <c r="G10" s="4">
        <v>75</v>
      </c>
      <c r="H10" s="4">
        <v>0</v>
      </c>
      <c r="I10" s="1">
        <f t="shared" si="4"/>
        <v>75</v>
      </c>
      <c r="J10" s="5" t="s">
        <v>20</v>
      </c>
      <c r="K10" s="1">
        <f t="shared" si="5"/>
        <v>75</v>
      </c>
      <c r="L10" s="2">
        <f t="shared" si="0"/>
        <v>85800</v>
      </c>
      <c r="M10" s="2">
        <f t="shared" si="1"/>
        <v>0</v>
      </c>
      <c r="N10" s="2">
        <f t="shared" si="2"/>
        <v>4500</v>
      </c>
      <c r="O10" s="1">
        <f t="shared" si="3"/>
        <v>0</v>
      </c>
    </row>
    <row r="11" spans="2:15" x14ac:dyDescent="0.3">
      <c r="B11" s="1">
        <v>4</v>
      </c>
      <c r="C11" s="1">
        <f>I10</f>
        <v>75</v>
      </c>
      <c r="D11" s="4">
        <v>700</v>
      </c>
      <c r="E11" s="4">
        <v>0</v>
      </c>
      <c r="F11" s="1">
        <v>1053</v>
      </c>
      <c r="G11" s="4">
        <v>0</v>
      </c>
      <c r="H11" s="4">
        <v>278</v>
      </c>
      <c r="I11" s="1">
        <f t="shared" si="4"/>
        <v>-278</v>
      </c>
      <c r="J11" s="5" t="s">
        <v>20</v>
      </c>
      <c r="K11" s="1">
        <f t="shared" si="5"/>
        <v>-278</v>
      </c>
      <c r="L11" s="2">
        <f t="shared" si="0"/>
        <v>140000</v>
      </c>
      <c r="M11" s="2">
        <f t="shared" si="1"/>
        <v>0</v>
      </c>
      <c r="N11" s="2">
        <f t="shared" si="2"/>
        <v>0</v>
      </c>
      <c r="O11" s="1">
        <f t="shared" si="3"/>
        <v>8340</v>
      </c>
    </row>
    <row r="12" spans="2:15" x14ac:dyDescent="0.3">
      <c r="B12" s="1">
        <v>5</v>
      </c>
      <c r="C12" s="1">
        <f>I11</f>
        <v>-278</v>
      </c>
      <c r="D12" s="4">
        <v>700</v>
      </c>
      <c r="E12" s="4">
        <v>0</v>
      </c>
      <c r="F12" s="1">
        <v>888</v>
      </c>
      <c r="G12" s="4">
        <v>0</v>
      </c>
      <c r="H12" s="4">
        <v>466</v>
      </c>
      <c r="I12" s="1">
        <f t="shared" si="4"/>
        <v>-466</v>
      </c>
      <c r="J12" s="5" t="s">
        <v>20</v>
      </c>
      <c r="K12" s="1">
        <f t="shared" si="5"/>
        <v>-466</v>
      </c>
      <c r="L12" s="2">
        <f t="shared" si="0"/>
        <v>140000</v>
      </c>
      <c r="M12" s="2">
        <f t="shared" si="1"/>
        <v>0</v>
      </c>
      <c r="N12" s="2">
        <f t="shared" si="2"/>
        <v>0</v>
      </c>
      <c r="O12" s="1">
        <f t="shared" si="3"/>
        <v>13980</v>
      </c>
    </row>
    <row r="13" spans="2:15" x14ac:dyDescent="0.3">
      <c r="B13" s="1">
        <v>6</v>
      </c>
      <c r="C13" s="1">
        <f>I12</f>
        <v>-466</v>
      </c>
      <c r="D13" s="4">
        <v>700</v>
      </c>
      <c r="E13" s="4">
        <v>0</v>
      </c>
      <c r="F13" s="1">
        <v>234</v>
      </c>
      <c r="G13" s="4">
        <v>0</v>
      </c>
      <c r="H13" s="4">
        <v>0</v>
      </c>
      <c r="I13" s="1">
        <f t="shared" si="4"/>
        <v>0</v>
      </c>
      <c r="J13" s="5" t="s">
        <v>20</v>
      </c>
      <c r="K13" s="1">
        <f t="shared" si="5"/>
        <v>0</v>
      </c>
      <c r="L13" s="2">
        <f t="shared" si="0"/>
        <v>140000</v>
      </c>
      <c r="M13" s="2">
        <f t="shared" si="1"/>
        <v>0</v>
      </c>
      <c r="N13" s="2">
        <f t="shared" si="2"/>
        <v>0</v>
      </c>
      <c r="O13" s="1">
        <f t="shared" si="3"/>
        <v>0</v>
      </c>
    </row>
    <row r="14" spans="2:15" x14ac:dyDescent="0.3">
      <c r="I14" s="1" t="s">
        <v>13</v>
      </c>
      <c r="L14" s="2">
        <f>SUM(L8:L13)</f>
        <v>776200</v>
      </c>
      <c r="M14" s="2">
        <f>SUM(M8:M13)</f>
        <v>0</v>
      </c>
      <c r="N14" s="2">
        <f t="shared" ref="N14:O14" si="6">SUM(N8:N13)</f>
        <v>4500</v>
      </c>
      <c r="O14" s="2">
        <f t="shared" si="6"/>
        <v>23940</v>
      </c>
    </row>
    <row r="16" spans="2:15" x14ac:dyDescent="0.3">
      <c r="I16" s="1" t="s">
        <v>14</v>
      </c>
    </row>
    <row r="17" spans="4:11" x14ac:dyDescent="0.3">
      <c r="I17" s="2">
        <f>SUM(L14:O14)</f>
        <v>804640</v>
      </c>
      <c r="J17" s="2"/>
      <c r="K17" s="2"/>
    </row>
    <row r="20" spans="4:11" x14ac:dyDescent="0.3">
      <c r="D20" s="1" t="s">
        <v>22</v>
      </c>
    </row>
    <row r="22" spans="4:11" x14ac:dyDescent="0.3">
      <c r="D22" s="1" t="s">
        <v>23</v>
      </c>
      <c r="I22" s="1" t="s">
        <v>24</v>
      </c>
    </row>
    <row r="23" spans="4:11" x14ac:dyDescent="0.3">
      <c r="D23" s="1" t="s">
        <v>25</v>
      </c>
      <c r="I23" s="1" t="s">
        <v>26</v>
      </c>
    </row>
    <row r="26" spans="4:11" x14ac:dyDescent="0.3">
      <c r="E26" s="1" t="s">
        <v>27</v>
      </c>
    </row>
    <row r="27" spans="4:11" x14ac:dyDescent="0.3">
      <c r="E27" s="1" t="s">
        <v>28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holding_cost</vt:lpstr>
      <vt:lpstr>ot_capacity</vt:lpstr>
      <vt:lpstr>ot_unitcost</vt:lpstr>
      <vt:lpstr>rt__capacity</vt:lpstr>
      <vt:lpstr>rt_unit_cost</vt:lpstr>
      <vt:lpstr>shortage_cost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2003-12-16T18:56:34Z</dcterms:created>
  <dcterms:modified xsi:type="dcterms:W3CDTF">2017-03-28T01:42:45Z</dcterms:modified>
</cp:coreProperties>
</file>