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Imulation" sheetId="1" r:id="rId1"/>
    <sheet name="VAR" sheetId="2" r:id="rId2"/>
    <sheet name="Sharpe" sheetId="7" r:id="rId3"/>
    <sheet name="Stress Test" sheetId="8" r:id="rId4"/>
    <sheet name="Downside" sheetId="9" r:id="rId5"/>
    <sheet name="Betaof.5" sheetId="10" r:id="rId6"/>
    <sheet name="Cond VAR" sheetId="11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SImulation!$C$5:$H$47</definedName>
    <definedName name="Pal_Workbook_GUID" hidden="1">"Q77DMS362EC9GTBI2ZYTMT47"</definedName>
    <definedName name="returns" localSheetId="5">Betaof.5!$J$7:$J$1006</definedName>
    <definedName name="returns" localSheetId="6">'Cond VAR'!$J$7:$J$1006</definedName>
    <definedName name="returns" localSheetId="4">Downside!$J$7:$J$1006</definedName>
    <definedName name="returns" localSheetId="2">Sharpe!$J$7:$J$1006</definedName>
    <definedName name="returns" localSheetId="3">'Stress Test'!$J$7:$J$1006</definedName>
    <definedName name="returns">VAR!$J$7:$J$1006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"$L$11"</definedName>
    <definedName name="RiskSelectedNameCell1" hidden="1">"$K$11"</definedName>
    <definedName name="RiskSelectedNameCell2" hidden="1">"$L$5"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5" hidden="1">Betaof.5!$E$3:$I$3</definedName>
    <definedName name="solver_adj" localSheetId="6" hidden="1">'Cond VAR'!$E$3:$I$3</definedName>
    <definedName name="solver_adj" localSheetId="4" hidden="1">Downside!$E$3:$I$3</definedName>
    <definedName name="solver_adj" localSheetId="2" hidden="1">Sharpe!$E$3:$I$3</definedName>
    <definedName name="solver_adj" localSheetId="3" hidden="1">'Stress Test'!$E$3:$I$3</definedName>
    <definedName name="solver_adj" localSheetId="1" hidden="1">VAR!$E$3:$I$3</definedName>
    <definedName name="solver_cvg" localSheetId="5" hidden="1">0.0001</definedName>
    <definedName name="solver_cvg" localSheetId="6" hidden="1">0.0001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5" hidden="1">1</definedName>
    <definedName name="solver_drv" localSheetId="6" hidden="1">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5" hidden="1">1</definedName>
    <definedName name="solver_eng" localSheetId="6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est" localSheetId="5" hidden="1">1</definedName>
    <definedName name="solver_est" localSheetId="6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5" hidden="1">2147483647</definedName>
    <definedName name="solver_itr" localSheetId="6" hidden="1">2147483647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lhs1" localSheetId="5" hidden="1">Betaof.5!$J$3</definedName>
    <definedName name="solver_lhs1" localSheetId="6" hidden="1">'Cond VAR'!$J$3</definedName>
    <definedName name="solver_lhs1" localSheetId="4" hidden="1">Downside!$J$3</definedName>
    <definedName name="solver_lhs1" localSheetId="2" hidden="1">Sharpe!$J$3</definedName>
    <definedName name="solver_lhs1" localSheetId="3" hidden="1">'Stress Test'!$J$3</definedName>
    <definedName name="solver_lhs1" localSheetId="1" hidden="1">VAR!$J$3</definedName>
    <definedName name="solver_lhs2" localSheetId="5" hidden="1">Betaof.5!$M$5</definedName>
    <definedName name="solver_lhs2" localSheetId="6" hidden="1">'Cond VAR'!$M$4</definedName>
    <definedName name="solver_lhs2" localSheetId="4" hidden="1">Downside!$M$4</definedName>
    <definedName name="solver_lhs2" localSheetId="2" hidden="1">Sharpe!$E$3:$I$3</definedName>
    <definedName name="solver_lhs2" localSheetId="3" hidden="1">'Stress Test'!$M$4</definedName>
    <definedName name="solver_lhs2" localSheetId="1" hidden="1">VAR!$M$4</definedName>
    <definedName name="solver_lhs3" localSheetId="5" hidden="1">Betaof.5!$E$3:$I$3</definedName>
    <definedName name="solver_lhs3" localSheetId="6" hidden="1">'Cond VAR'!$E$3:$I$3</definedName>
    <definedName name="solver_lhs3" localSheetId="4" hidden="1">Downside!$E$3:$I$3</definedName>
    <definedName name="solver_lhs3" localSheetId="2" hidden="1">Sharpe!$E$3:$I$3</definedName>
    <definedName name="solver_lhs3" localSheetId="3" hidden="1">'Stress Test'!$E$3:$I$3</definedName>
    <definedName name="solver_lhs3" localSheetId="1" hidden="1">VAR!$E$3:$I$3</definedName>
    <definedName name="solver_mip" localSheetId="5" hidden="1">2147483647</definedName>
    <definedName name="solver_mip" localSheetId="6" hidden="1">2147483647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5" hidden="1">30</definedName>
    <definedName name="solver_mni" localSheetId="6" hidden="1">30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5" hidden="1">0.075</definedName>
    <definedName name="solver_mrt" localSheetId="6" hidden="1">0.075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sl" localSheetId="5" hidden="1">1</definedName>
    <definedName name="solver_msl" localSheetId="6" hidden="1">1</definedName>
    <definedName name="solver_msl" localSheetId="4" hidden="1">1</definedName>
    <definedName name="solver_msl" localSheetId="2" hidden="1">1</definedName>
    <definedName name="solver_msl" localSheetId="3" hidden="1">1</definedName>
    <definedName name="solver_msl" localSheetId="1" hidden="1">1</definedName>
    <definedName name="solver_neg" localSheetId="5" hidden="1">1</definedName>
    <definedName name="solver_neg" localSheetId="6" hidden="1">1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5" hidden="1">2147483647</definedName>
    <definedName name="solver_nod" localSheetId="6" hidden="1">2147483647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5" hidden="1">3</definedName>
    <definedName name="solver_num" localSheetId="6" hidden="1">3</definedName>
    <definedName name="solver_num" localSheetId="4" hidden="1">3</definedName>
    <definedName name="solver_num" localSheetId="2" hidden="1">2</definedName>
    <definedName name="solver_num" localSheetId="3" hidden="1">3</definedName>
    <definedName name="solver_num" localSheetId="1" hidden="1">3</definedName>
    <definedName name="solver_nwt" localSheetId="5" hidden="1">1</definedName>
    <definedName name="solver_nwt" localSheetId="6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5" hidden="1">Betaof.5!$M$4</definedName>
    <definedName name="solver_opt" localSheetId="6" hidden="1">'Cond VAR'!$M$7</definedName>
    <definedName name="solver_opt" localSheetId="4" hidden="1">Downside!$M$3</definedName>
    <definedName name="solver_opt" localSheetId="2" hidden="1">Sharpe!$M$7</definedName>
    <definedName name="solver_opt" localSheetId="3" hidden="1">'Stress Test'!$M$5</definedName>
    <definedName name="solver_opt" localSheetId="1" hidden="1">VAR!$M$5</definedName>
    <definedName name="solver_pre" localSheetId="5" hidden="1">0.000001</definedName>
    <definedName name="solver_pre" localSheetId="6" hidden="1">0.000001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5" hidden="1">1</definedName>
    <definedName name="solver_rbv" localSheetId="6" hidden="1">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el1" localSheetId="5" hidden="1">2</definedName>
    <definedName name="solver_rel1" localSheetId="6" hidden="1">2</definedName>
    <definedName name="solver_rel1" localSheetId="4" hidden="1">2</definedName>
    <definedName name="solver_rel1" localSheetId="2" hidden="1">2</definedName>
    <definedName name="solver_rel1" localSheetId="3" hidden="1">2</definedName>
    <definedName name="solver_rel1" localSheetId="1" hidden="1">2</definedName>
    <definedName name="solver_rel2" localSheetId="5" hidden="1">1</definedName>
    <definedName name="solver_rel2" localSheetId="6" hidden="1">3</definedName>
    <definedName name="solver_rel2" localSheetId="4" hidden="1">3</definedName>
    <definedName name="solver_rel2" localSheetId="2" hidden="1">1</definedName>
    <definedName name="solver_rel2" localSheetId="3" hidden="1">3</definedName>
    <definedName name="solver_rel2" localSheetId="1" hidden="1">3</definedName>
    <definedName name="solver_rel3" localSheetId="5" hidden="1">1</definedName>
    <definedName name="solver_rel3" localSheetId="6" hidden="1">1</definedName>
    <definedName name="solver_rel3" localSheetId="4" hidden="1">1</definedName>
    <definedName name="solver_rel3" localSheetId="2" hidden="1">1</definedName>
    <definedName name="solver_rel3" localSheetId="3" hidden="1">1</definedName>
    <definedName name="solver_rel3" localSheetId="1" hidden="1">1</definedName>
    <definedName name="solver_rhs1" localSheetId="5" hidden="1">1</definedName>
    <definedName name="solver_rhs1" localSheetId="6" hidden="1">1</definedName>
    <definedName name="solver_rhs1" localSheetId="4" hidden="1">1</definedName>
    <definedName name="solver_rhs1" localSheetId="2" hidden="1">1</definedName>
    <definedName name="solver_rhs1" localSheetId="3" hidden="1">1</definedName>
    <definedName name="solver_rhs1" localSheetId="1" hidden="1">1</definedName>
    <definedName name="solver_rhs2" localSheetId="5" hidden="1">0.5</definedName>
    <definedName name="solver_rhs2" localSheetId="6" hidden="1">'Cond VAR'!$O$4</definedName>
    <definedName name="solver_rhs2" localSheetId="4" hidden="1">Downside!$O$4</definedName>
    <definedName name="solver_rhs2" localSheetId="2" hidden="1">1</definedName>
    <definedName name="solver_rhs2" localSheetId="3" hidden="1">'Stress Test'!$O$4</definedName>
    <definedName name="solver_rhs2" localSheetId="1" hidden="1">VAR!$O$4</definedName>
    <definedName name="solver_rhs3" localSheetId="5" hidden="1">1</definedName>
    <definedName name="solver_rhs3" localSheetId="6" hidden="1">1</definedName>
    <definedName name="solver_rhs3" localSheetId="4" hidden="1">1</definedName>
    <definedName name="solver_rhs3" localSheetId="2" hidden="1">1</definedName>
    <definedName name="solver_rhs3" localSheetId="3" hidden="1">1</definedName>
    <definedName name="solver_rhs3" localSheetId="1" hidden="1">1</definedName>
    <definedName name="solver_rlx" localSheetId="5" hidden="1">2</definedName>
    <definedName name="solver_rlx" localSheetId="6" hidden="1">2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5" hidden="1">0</definedName>
    <definedName name="solver_rsd" localSheetId="6" hidden="1">0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5" hidden="1">1</definedName>
    <definedName name="solver_scl" localSheetId="6" hidden="1">1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5" hidden="1">2</definedName>
    <definedName name="solver_sho" localSheetId="6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5" hidden="1">100</definedName>
    <definedName name="solver_ssz" localSheetId="6" hidden="1">100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5" hidden="1">2147483647</definedName>
    <definedName name="solver_tim" localSheetId="6" hidden="1">2147483647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5" hidden="1">0.01</definedName>
    <definedName name="solver_tol" localSheetId="6" hidden="1">0.01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5" hidden="1">1</definedName>
    <definedName name="solver_typ" localSheetId="6" hidden="1">1</definedName>
    <definedName name="solver_typ" localSheetId="4" hidden="1">2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5" hidden="1">0</definedName>
    <definedName name="solver_val" localSheetId="6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5" hidden="1">3</definedName>
    <definedName name="solver_ver" localSheetId="6" hidden="1">3</definedName>
    <definedName name="solver_ver" localSheetId="4" hidden="1">3</definedName>
    <definedName name="solver_ver" localSheetId="2" hidden="1">3</definedName>
    <definedName name="solver_ver" localSheetId="3" hidden="1">3</definedName>
    <definedName name="solver_ver" localSheetId="1" hidden="1">3</definedName>
    <definedName name="weights" localSheetId="5">Betaof.5!$E$3:$I$3</definedName>
    <definedName name="weights" localSheetId="6">'Cond VAR'!$E$3:$I$3</definedName>
    <definedName name="weights" localSheetId="4">Downside!$E$3:$I$3</definedName>
    <definedName name="weights" localSheetId="2">Sharpe!$E$3:$I$3</definedName>
    <definedName name="weights" localSheetId="3">'Stress Test'!$E$3:$I$3</definedName>
    <definedName name="weights">VAR!$E$3:$I$3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6" i="11" l="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3" i="1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7" i="10"/>
  <c r="J8" i="9"/>
  <c r="K8" i="9" s="1"/>
  <c r="J9" i="9"/>
  <c r="J10" i="9"/>
  <c r="K10" i="9" s="1"/>
  <c r="J11" i="9"/>
  <c r="K11" i="9" s="1"/>
  <c r="J12" i="9"/>
  <c r="J13" i="9"/>
  <c r="J14" i="9"/>
  <c r="K14" i="9" s="1"/>
  <c r="J15" i="9"/>
  <c r="K15" i="9" s="1"/>
  <c r="J16" i="9"/>
  <c r="J17" i="9"/>
  <c r="J18" i="9"/>
  <c r="K18" i="9" s="1"/>
  <c r="J19" i="9"/>
  <c r="K19" i="9" s="1"/>
  <c r="J20" i="9"/>
  <c r="K20" i="9" s="1"/>
  <c r="J21" i="9"/>
  <c r="J22" i="9"/>
  <c r="K22" i="9" s="1"/>
  <c r="J23" i="9"/>
  <c r="K23" i="9" s="1"/>
  <c r="J24" i="9"/>
  <c r="J25" i="9"/>
  <c r="J26" i="9"/>
  <c r="K26" i="9" s="1"/>
  <c r="J27" i="9"/>
  <c r="K27" i="9" s="1"/>
  <c r="J28" i="9"/>
  <c r="K28" i="9" s="1"/>
  <c r="J29" i="9"/>
  <c r="J30" i="9"/>
  <c r="K30" i="9" s="1"/>
  <c r="J31" i="9"/>
  <c r="K31" i="9" s="1"/>
  <c r="J32" i="9"/>
  <c r="J33" i="9"/>
  <c r="J34" i="9"/>
  <c r="K34" i="9" s="1"/>
  <c r="J35" i="9"/>
  <c r="K35" i="9" s="1"/>
  <c r="J36" i="9"/>
  <c r="K36" i="9" s="1"/>
  <c r="J37" i="9"/>
  <c r="J38" i="9"/>
  <c r="K38" i="9" s="1"/>
  <c r="J39" i="9"/>
  <c r="K39" i="9" s="1"/>
  <c r="J40" i="9"/>
  <c r="J41" i="9"/>
  <c r="J42" i="9"/>
  <c r="K42" i="9" s="1"/>
  <c r="J43" i="9"/>
  <c r="K43" i="9" s="1"/>
  <c r="J44" i="9"/>
  <c r="K44" i="9" s="1"/>
  <c r="J45" i="9"/>
  <c r="J46" i="9"/>
  <c r="K46" i="9" s="1"/>
  <c r="J47" i="9"/>
  <c r="K47" i="9" s="1"/>
  <c r="J48" i="9"/>
  <c r="K48" i="9" s="1"/>
  <c r="J49" i="9"/>
  <c r="J50" i="9"/>
  <c r="K50" i="9" s="1"/>
  <c r="J51" i="9"/>
  <c r="K51" i="9" s="1"/>
  <c r="J52" i="9"/>
  <c r="J53" i="9"/>
  <c r="J54" i="9"/>
  <c r="K54" i="9" s="1"/>
  <c r="J55" i="9"/>
  <c r="K55" i="9" s="1"/>
  <c r="J56" i="9"/>
  <c r="K56" i="9" s="1"/>
  <c r="J57" i="9"/>
  <c r="J58" i="9"/>
  <c r="K58" i="9" s="1"/>
  <c r="J59" i="9"/>
  <c r="K59" i="9" s="1"/>
  <c r="J60" i="9"/>
  <c r="J61" i="9"/>
  <c r="J62" i="9"/>
  <c r="K62" i="9" s="1"/>
  <c r="J63" i="9"/>
  <c r="K63" i="9" s="1"/>
  <c r="J64" i="9"/>
  <c r="K64" i="9" s="1"/>
  <c r="J65" i="9"/>
  <c r="J66" i="9"/>
  <c r="K66" i="9" s="1"/>
  <c r="J67" i="9"/>
  <c r="K67" i="9" s="1"/>
  <c r="J68" i="9"/>
  <c r="J69" i="9"/>
  <c r="J70" i="9"/>
  <c r="K70" i="9" s="1"/>
  <c r="J71" i="9"/>
  <c r="K71" i="9" s="1"/>
  <c r="J72" i="9"/>
  <c r="K72" i="9" s="1"/>
  <c r="J73" i="9"/>
  <c r="J74" i="9"/>
  <c r="K74" i="9" s="1"/>
  <c r="J75" i="9"/>
  <c r="K75" i="9" s="1"/>
  <c r="J76" i="9"/>
  <c r="J77" i="9"/>
  <c r="J78" i="9"/>
  <c r="K78" i="9" s="1"/>
  <c r="J79" i="9"/>
  <c r="K79" i="9" s="1"/>
  <c r="J80" i="9"/>
  <c r="J81" i="9"/>
  <c r="J82" i="9"/>
  <c r="K82" i="9" s="1"/>
  <c r="J83" i="9"/>
  <c r="K83" i="9" s="1"/>
  <c r="J84" i="9"/>
  <c r="K84" i="9" s="1"/>
  <c r="J85" i="9"/>
  <c r="J86" i="9"/>
  <c r="K86" i="9" s="1"/>
  <c r="J87" i="9"/>
  <c r="K87" i="9" s="1"/>
  <c r="J88" i="9"/>
  <c r="J89" i="9"/>
  <c r="J90" i="9"/>
  <c r="K90" i="9" s="1"/>
  <c r="J91" i="9"/>
  <c r="K91" i="9" s="1"/>
  <c r="J92" i="9"/>
  <c r="K92" i="9" s="1"/>
  <c r="J93" i="9"/>
  <c r="J94" i="9"/>
  <c r="K94" i="9" s="1"/>
  <c r="J95" i="9"/>
  <c r="K95" i="9" s="1"/>
  <c r="J96" i="9"/>
  <c r="J97" i="9"/>
  <c r="J98" i="9"/>
  <c r="K98" i="9" s="1"/>
  <c r="J99" i="9"/>
  <c r="K99" i="9" s="1"/>
  <c r="J100" i="9"/>
  <c r="K100" i="9" s="1"/>
  <c r="J101" i="9"/>
  <c r="J102" i="9"/>
  <c r="K102" i="9" s="1"/>
  <c r="J103" i="9"/>
  <c r="K103" i="9" s="1"/>
  <c r="J104" i="9"/>
  <c r="J105" i="9"/>
  <c r="J106" i="9"/>
  <c r="K106" i="9" s="1"/>
  <c r="J107" i="9"/>
  <c r="K107" i="9" s="1"/>
  <c r="J108" i="9"/>
  <c r="K108" i="9" s="1"/>
  <c r="J109" i="9"/>
  <c r="J110" i="9"/>
  <c r="K110" i="9" s="1"/>
  <c r="J111" i="9"/>
  <c r="K111" i="9" s="1"/>
  <c r="J112" i="9"/>
  <c r="K112" i="9" s="1"/>
  <c r="J113" i="9"/>
  <c r="J114" i="9"/>
  <c r="K114" i="9" s="1"/>
  <c r="J115" i="9"/>
  <c r="K115" i="9" s="1"/>
  <c r="J116" i="9"/>
  <c r="J117" i="9"/>
  <c r="J118" i="9"/>
  <c r="K118" i="9" s="1"/>
  <c r="J119" i="9"/>
  <c r="K119" i="9" s="1"/>
  <c r="J120" i="9"/>
  <c r="K120" i="9" s="1"/>
  <c r="J121" i="9"/>
  <c r="J122" i="9"/>
  <c r="K122" i="9" s="1"/>
  <c r="J123" i="9"/>
  <c r="K123" i="9" s="1"/>
  <c r="J124" i="9"/>
  <c r="J125" i="9"/>
  <c r="J126" i="9"/>
  <c r="K126" i="9" s="1"/>
  <c r="J127" i="9"/>
  <c r="K127" i="9" s="1"/>
  <c r="J128" i="9"/>
  <c r="K128" i="9" s="1"/>
  <c r="J129" i="9"/>
  <c r="J130" i="9"/>
  <c r="K130" i="9" s="1"/>
  <c r="J131" i="9"/>
  <c r="K131" i="9" s="1"/>
  <c r="J132" i="9"/>
  <c r="J133" i="9"/>
  <c r="J134" i="9"/>
  <c r="K134" i="9" s="1"/>
  <c r="J135" i="9"/>
  <c r="K135" i="9" s="1"/>
  <c r="J136" i="9"/>
  <c r="K136" i="9" s="1"/>
  <c r="J137" i="9"/>
  <c r="J138" i="9"/>
  <c r="K138" i="9" s="1"/>
  <c r="J139" i="9"/>
  <c r="K139" i="9" s="1"/>
  <c r="J140" i="9"/>
  <c r="K140" i="9" s="1"/>
  <c r="J141" i="9"/>
  <c r="J142" i="9"/>
  <c r="K142" i="9" s="1"/>
  <c r="J143" i="9"/>
  <c r="K143" i="9" s="1"/>
  <c r="J144" i="9"/>
  <c r="J145" i="9"/>
  <c r="J146" i="9"/>
  <c r="K146" i="9" s="1"/>
  <c r="J147" i="9"/>
  <c r="K147" i="9" s="1"/>
  <c r="J148" i="9"/>
  <c r="K148" i="9" s="1"/>
  <c r="J149" i="9"/>
  <c r="J150" i="9"/>
  <c r="K150" i="9" s="1"/>
  <c r="J151" i="9"/>
  <c r="K151" i="9" s="1"/>
  <c r="J152" i="9"/>
  <c r="J153" i="9"/>
  <c r="J154" i="9"/>
  <c r="K154" i="9" s="1"/>
  <c r="J155" i="9"/>
  <c r="K155" i="9" s="1"/>
  <c r="J156" i="9"/>
  <c r="K156" i="9" s="1"/>
  <c r="J157" i="9"/>
  <c r="J158" i="9"/>
  <c r="K158" i="9" s="1"/>
  <c r="J159" i="9"/>
  <c r="K159" i="9" s="1"/>
  <c r="J160" i="9"/>
  <c r="K160" i="9" s="1"/>
  <c r="J161" i="9"/>
  <c r="J162" i="9"/>
  <c r="K162" i="9" s="1"/>
  <c r="J163" i="9"/>
  <c r="K163" i="9" s="1"/>
  <c r="J164" i="9"/>
  <c r="K164" i="9" s="1"/>
  <c r="J165" i="9"/>
  <c r="J166" i="9"/>
  <c r="K166" i="9" s="1"/>
  <c r="J167" i="9"/>
  <c r="K167" i="9" s="1"/>
  <c r="J168" i="9"/>
  <c r="K168" i="9" s="1"/>
  <c r="J169" i="9"/>
  <c r="J170" i="9"/>
  <c r="K170" i="9" s="1"/>
  <c r="J171" i="9"/>
  <c r="K171" i="9" s="1"/>
  <c r="J172" i="9"/>
  <c r="K172" i="9" s="1"/>
  <c r="J173" i="9"/>
  <c r="J174" i="9"/>
  <c r="K174" i="9" s="1"/>
  <c r="J175" i="9"/>
  <c r="K175" i="9" s="1"/>
  <c r="J176" i="9"/>
  <c r="K176" i="9" s="1"/>
  <c r="J177" i="9"/>
  <c r="J178" i="9"/>
  <c r="K178" i="9" s="1"/>
  <c r="J179" i="9"/>
  <c r="K179" i="9" s="1"/>
  <c r="J180" i="9"/>
  <c r="J181" i="9"/>
  <c r="J182" i="9"/>
  <c r="K182" i="9" s="1"/>
  <c r="J183" i="9"/>
  <c r="K183" i="9" s="1"/>
  <c r="J184" i="9"/>
  <c r="K184" i="9" s="1"/>
  <c r="J185" i="9"/>
  <c r="J186" i="9"/>
  <c r="K186" i="9" s="1"/>
  <c r="J187" i="9"/>
  <c r="K187" i="9" s="1"/>
  <c r="J188" i="9"/>
  <c r="K188" i="9" s="1"/>
  <c r="J189" i="9"/>
  <c r="J190" i="9"/>
  <c r="K190" i="9" s="1"/>
  <c r="J191" i="9"/>
  <c r="K191" i="9" s="1"/>
  <c r="J192" i="9"/>
  <c r="K192" i="9" s="1"/>
  <c r="J193" i="9"/>
  <c r="J194" i="9"/>
  <c r="K194" i="9" s="1"/>
  <c r="J195" i="9"/>
  <c r="K195" i="9" s="1"/>
  <c r="J196" i="9"/>
  <c r="K196" i="9" s="1"/>
  <c r="J197" i="9"/>
  <c r="J198" i="9"/>
  <c r="K198" i="9" s="1"/>
  <c r="J199" i="9"/>
  <c r="K199" i="9" s="1"/>
  <c r="J200" i="9"/>
  <c r="K200" i="9" s="1"/>
  <c r="J201" i="9"/>
  <c r="J202" i="9"/>
  <c r="K202" i="9" s="1"/>
  <c r="J203" i="9"/>
  <c r="K203" i="9" s="1"/>
  <c r="J204" i="9"/>
  <c r="K204" i="9" s="1"/>
  <c r="J205" i="9"/>
  <c r="J206" i="9"/>
  <c r="K206" i="9" s="1"/>
  <c r="J207" i="9"/>
  <c r="K207" i="9" s="1"/>
  <c r="J208" i="9"/>
  <c r="K208" i="9" s="1"/>
  <c r="J209" i="9"/>
  <c r="J210" i="9"/>
  <c r="K210" i="9" s="1"/>
  <c r="J211" i="9"/>
  <c r="K211" i="9" s="1"/>
  <c r="J212" i="9"/>
  <c r="K212" i="9" s="1"/>
  <c r="J213" i="9"/>
  <c r="J214" i="9"/>
  <c r="K214" i="9" s="1"/>
  <c r="J215" i="9"/>
  <c r="K215" i="9" s="1"/>
  <c r="J216" i="9"/>
  <c r="K216" i="9" s="1"/>
  <c r="J217" i="9"/>
  <c r="J218" i="9"/>
  <c r="K218" i="9" s="1"/>
  <c r="J219" i="9"/>
  <c r="K219" i="9" s="1"/>
  <c r="J220" i="9"/>
  <c r="K220" i="9" s="1"/>
  <c r="J221" i="9"/>
  <c r="J222" i="9"/>
  <c r="K222" i="9" s="1"/>
  <c r="J223" i="9"/>
  <c r="K223" i="9" s="1"/>
  <c r="J224" i="9"/>
  <c r="K224" i="9" s="1"/>
  <c r="J225" i="9"/>
  <c r="J226" i="9"/>
  <c r="K226" i="9" s="1"/>
  <c r="J227" i="9"/>
  <c r="K227" i="9" s="1"/>
  <c r="J228" i="9"/>
  <c r="K228" i="9" s="1"/>
  <c r="J229" i="9"/>
  <c r="J230" i="9"/>
  <c r="K230" i="9" s="1"/>
  <c r="J231" i="9"/>
  <c r="K231" i="9" s="1"/>
  <c r="J232" i="9"/>
  <c r="K232" i="9" s="1"/>
  <c r="J233" i="9"/>
  <c r="J234" i="9"/>
  <c r="K234" i="9" s="1"/>
  <c r="J235" i="9"/>
  <c r="K235" i="9" s="1"/>
  <c r="J236" i="9"/>
  <c r="K236" i="9" s="1"/>
  <c r="J237" i="9"/>
  <c r="J238" i="9"/>
  <c r="K238" i="9" s="1"/>
  <c r="J239" i="9"/>
  <c r="K239" i="9" s="1"/>
  <c r="J240" i="9"/>
  <c r="K240" i="9" s="1"/>
  <c r="J241" i="9"/>
  <c r="J242" i="9"/>
  <c r="K242" i="9" s="1"/>
  <c r="J243" i="9"/>
  <c r="K243" i="9" s="1"/>
  <c r="J244" i="9"/>
  <c r="K244" i="9" s="1"/>
  <c r="J245" i="9"/>
  <c r="J246" i="9"/>
  <c r="K246" i="9" s="1"/>
  <c r="J247" i="9"/>
  <c r="K247" i="9" s="1"/>
  <c r="J248" i="9"/>
  <c r="K248" i="9" s="1"/>
  <c r="J249" i="9"/>
  <c r="J250" i="9"/>
  <c r="K250" i="9" s="1"/>
  <c r="J251" i="9"/>
  <c r="K251" i="9" s="1"/>
  <c r="J252" i="9"/>
  <c r="K252" i="9" s="1"/>
  <c r="J253" i="9"/>
  <c r="J254" i="9"/>
  <c r="K254" i="9" s="1"/>
  <c r="J255" i="9"/>
  <c r="K255" i="9" s="1"/>
  <c r="J256" i="9"/>
  <c r="K256" i="9" s="1"/>
  <c r="J257" i="9"/>
  <c r="J258" i="9"/>
  <c r="K258" i="9" s="1"/>
  <c r="J259" i="9"/>
  <c r="K259" i="9" s="1"/>
  <c r="J260" i="9"/>
  <c r="K260" i="9" s="1"/>
  <c r="J261" i="9"/>
  <c r="J262" i="9"/>
  <c r="K262" i="9" s="1"/>
  <c r="J263" i="9"/>
  <c r="K263" i="9" s="1"/>
  <c r="J264" i="9"/>
  <c r="K264" i="9" s="1"/>
  <c r="J265" i="9"/>
  <c r="J266" i="9"/>
  <c r="K266" i="9" s="1"/>
  <c r="J267" i="9"/>
  <c r="K267" i="9" s="1"/>
  <c r="J268" i="9"/>
  <c r="K268" i="9" s="1"/>
  <c r="J269" i="9"/>
  <c r="J270" i="9"/>
  <c r="K270" i="9" s="1"/>
  <c r="J271" i="9"/>
  <c r="K271" i="9" s="1"/>
  <c r="J272" i="9"/>
  <c r="K272" i="9" s="1"/>
  <c r="J273" i="9"/>
  <c r="J274" i="9"/>
  <c r="K274" i="9" s="1"/>
  <c r="J275" i="9"/>
  <c r="K275" i="9" s="1"/>
  <c r="J276" i="9"/>
  <c r="K276" i="9" s="1"/>
  <c r="J277" i="9"/>
  <c r="J278" i="9"/>
  <c r="K278" i="9" s="1"/>
  <c r="J279" i="9"/>
  <c r="K279" i="9" s="1"/>
  <c r="J280" i="9"/>
  <c r="K280" i="9" s="1"/>
  <c r="J281" i="9"/>
  <c r="J282" i="9"/>
  <c r="K282" i="9" s="1"/>
  <c r="J283" i="9"/>
  <c r="K283" i="9" s="1"/>
  <c r="J284" i="9"/>
  <c r="K284" i="9" s="1"/>
  <c r="J285" i="9"/>
  <c r="J286" i="9"/>
  <c r="K286" i="9" s="1"/>
  <c r="J287" i="9"/>
  <c r="K287" i="9" s="1"/>
  <c r="J288" i="9"/>
  <c r="K288" i="9" s="1"/>
  <c r="J289" i="9"/>
  <c r="J290" i="9"/>
  <c r="K290" i="9" s="1"/>
  <c r="J291" i="9"/>
  <c r="K291" i="9" s="1"/>
  <c r="J292" i="9"/>
  <c r="K292" i="9" s="1"/>
  <c r="J293" i="9"/>
  <c r="J294" i="9"/>
  <c r="K294" i="9" s="1"/>
  <c r="J295" i="9"/>
  <c r="K295" i="9" s="1"/>
  <c r="J296" i="9"/>
  <c r="K296" i="9" s="1"/>
  <c r="J297" i="9"/>
  <c r="J298" i="9"/>
  <c r="K298" i="9" s="1"/>
  <c r="J299" i="9"/>
  <c r="K299" i="9" s="1"/>
  <c r="J300" i="9"/>
  <c r="K300" i="9" s="1"/>
  <c r="J301" i="9"/>
  <c r="J302" i="9"/>
  <c r="K302" i="9" s="1"/>
  <c r="J303" i="9"/>
  <c r="K303" i="9" s="1"/>
  <c r="J304" i="9"/>
  <c r="K304" i="9" s="1"/>
  <c r="J305" i="9"/>
  <c r="J306" i="9"/>
  <c r="K306" i="9" s="1"/>
  <c r="J307" i="9"/>
  <c r="K307" i="9" s="1"/>
  <c r="J308" i="9"/>
  <c r="K308" i="9" s="1"/>
  <c r="J309" i="9"/>
  <c r="J310" i="9"/>
  <c r="K310" i="9" s="1"/>
  <c r="J311" i="9"/>
  <c r="K311" i="9" s="1"/>
  <c r="J312" i="9"/>
  <c r="K312" i="9" s="1"/>
  <c r="J313" i="9"/>
  <c r="J314" i="9"/>
  <c r="K314" i="9" s="1"/>
  <c r="J315" i="9"/>
  <c r="K315" i="9" s="1"/>
  <c r="J316" i="9"/>
  <c r="K316" i="9" s="1"/>
  <c r="J317" i="9"/>
  <c r="K317" i="9" s="1"/>
  <c r="J318" i="9"/>
  <c r="K318" i="9" s="1"/>
  <c r="J319" i="9"/>
  <c r="K319" i="9" s="1"/>
  <c r="J320" i="9"/>
  <c r="K320" i="9" s="1"/>
  <c r="J321" i="9"/>
  <c r="K321" i="9" s="1"/>
  <c r="J322" i="9"/>
  <c r="K322" i="9" s="1"/>
  <c r="J323" i="9"/>
  <c r="K323" i="9" s="1"/>
  <c r="J324" i="9"/>
  <c r="K324" i="9" s="1"/>
  <c r="J325" i="9"/>
  <c r="K325" i="9" s="1"/>
  <c r="J326" i="9"/>
  <c r="K326" i="9" s="1"/>
  <c r="J327" i="9"/>
  <c r="K327" i="9" s="1"/>
  <c r="J328" i="9"/>
  <c r="K328" i="9" s="1"/>
  <c r="J329" i="9"/>
  <c r="K329" i="9" s="1"/>
  <c r="J330" i="9"/>
  <c r="K330" i="9" s="1"/>
  <c r="J331" i="9"/>
  <c r="K331" i="9" s="1"/>
  <c r="J332" i="9"/>
  <c r="K332" i="9" s="1"/>
  <c r="J333" i="9"/>
  <c r="K333" i="9" s="1"/>
  <c r="J334" i="9"/>
  <c r="K334" i="9" s="1"/>
  <c r="J335" i="9"/>
  <c r="K335" i="9" s="1"/>
  <c r="J336" i="9"/>
  <c r="K336" i="9" s="1"/>
  <c r="J337" i="9"/>
  <c r="K337" i="9" s="1"/>
  <c r="J338" i="9"/>
  <c r="K338" i="9" s="1"/>
  <c r="J339" i="9"/>
  <c r="K339" i="9" s="1"/>
  <c r="J340" i="9"/>
  <c r="K340" i="9" s="1"/>
  <c r="J341" i="9"/>
  <c r="K341" i="9" s="1"/>
  <c r="J342" i="9"/>
  <c r="K342" i="9" s="1"/>
  <c r="J343" i="9"/>
  <c r="K343" i="9" s="1"/>
  <c r="J344" i="9"/>
  <c r="K344" i="9" s="1"/>
  <c r="J345" i="9"/>
  <c r="K345" i="9" s="1"/>
  <c r="J346" i="9"/>
  <c r="K346" i="9" s="1"/>
  <c r="J347" i="9"/>
  <c r="K347" i="9" s="1"/>
  <c r="J348" i="9"/>
  <c r="K348" i="9" s="1"/>
  <c r="J349" i="9"/>
  <c r="K349" i="9" s="1"/>
  <c r="J350" i="9"/>
  <c r="K350" i="9" s="1"/>
  <c r="J351" i="9"/>
  <c r="K351" i="9" s="1"/>
  <c r="J352" i="9"/>
  <c r="K352" i="9" s="1"/>
  <c r="J353" i="9"/>
  <c r="K353" i="9" s="1"/>
  <c r="J354" i="9"/>
  <c r="K354" i="9" s="1"/>
  <c r="J355" i="9"/>
  <c r="K355" i="9" s="1"/>
  <c r="J356" i="9"/>
  <c r="K356" i="9" s="1"/>
  <c r="J357" i="9"/>
  <c r="K357" i="9" s="1"/>
  <c r="J358" i="9"/>
  <c r="K358" i="9" s="1"/>
  <c r="J359" i="9"/>
  <c r="K359" i="9" s="1"/>
  <c r="J360" i="9"/>
  <c r="K360" i="9" s="1"/>
  <c r="J361" i="9"/>
  <c r="K361" i="9" s="1"/>
  <c r="J362" i="9"/>
  <c r="K362" i="9" s="1"/>
  <c r="J363" i="9"/>
  <c r="K363" i="9" s="1"/>
  <c r="J364" i="9"/>
  <c r="K364" i="9" s="1"/>
  <c r="J365" i="9"/>
  <c r="K365" i="9" s="1"/>
  <c r="J366" i="9"/>
  <c r="K366" i="9" s="1"/>
  <c r="J367" i="9"/>
  <c r="K367" i="9" s="1"/>
  <c r="J368" i="9"/>
  <c r="K368" i="9" s="1"/>
  <c r="J369" i="9"/>
  <c r="K369" i="9" s="1"/>
  <c r="J370" i="9"/>
  <c r="K370" i="9" s="1"/>
  <c r="J371" i="9"/>
  <c r="K371" i="9" s="1"/>
  <c r="J372" i="9"/>
  <c r="K372" i="9" s="1"/>
  <c r="J373" i="9"/>
  <c r="K373" i="9" s="1"/>
  <c r="J374" i="9"/>
  <c r="K374" i="9" s="1"/>
  <c r="J375" i="9"/>
  <c r="K375" i="9" s="1"/>
  <c r="J376" i="9"/>
  <c r="K376" i="9" s="1"/>
  <c r="J377" i="9"/>
  <c r="K377" i="9" s="1"/>
  <c r="J378" i="9"/>
  <c r="K378" i="9" s="1"/>
  <c r="J379" i="9"/>
  <c r="K379" i="9" s="1"/>
  <c r="J380" i="9"/>
  <c r="K380" i="9" s="1"/>
  <c r="J381" i="9"/>
  <c r="K381" i="9" s="1"/>
  <c r="J382" i="9"/>
  <c r="K382" i="9" s="1"/>
  <c r="J383" i="9"/>
  <c r="K383" i="9" s="1"/>
  <c r="J384" i="9"/>
  <c r="K384" i="9" s="1"/>
  <c r="J385" i="9"/>
  <c r="K385" i="9" s="1"/>
  <c r="J386" i="9"/>
  <c r="K386" i="9" s="1"/>
  <c r="J387" i="9"/>
  <c r="K387" i="9" s="1"/>
  <c r="J388" i="9"/>
  <c r="K388" i="9" s="1"/>
  <c r="J389" i="9"/>
  <c r="K389" i="9" s="1"/>
  <c r="J390" i="9"/>
  <c r="K390" i="9" s="1"/>
  <c r="J391" i="9"/>
  <c r="K391" i="9" s="1"/>
  <c r="J392" i="9"/>
  <c r="K392" i="9" s="1"/>
  <c r="J393" i="9"/>
  <c r="K393" i="9" s="1"/>
  <c r="J394" i="9"/>
  <c r="K394" i="9" s="1"/>
  <c r="J395" i="9"/>
  <c r="K395" i="9" s="1"/>
  <c r="J396" i="9"/>
  <c r="K396" i="9" s="1"/>
  <c r="J397" i="9"/>
  <c r="K397" i="9" s="1"/>
  <c r="J398" i="9"/>
  <c r="K398" i="9" s="1"/>
  <c r="J399" i="9"/>
  <c r="K399" i="9" s="1"/>
  <c r="J400" i="9"/>
  <c r="K400" i="9" s="1"/>
  <c r="J401" i="9"/>
  <c r="K401" i="9" s="1"/>
  <c r="J402" i="9"/>
  <c r="K402" i="9" s="1"/>
  <c r="J403" i="9"/>
  <c r="K403" i="9" s="1"/>
  <c r="J404" i="9"/>
  <c r="K404" i="9" s="1"/>
  <c r="J405" i="9"/>
  <c r="K405" i="9" s="1"/>
  <c r="J406" i="9"/>
  <c r="K406" i="9" s="1"/>
  <c r="J407" i="9"/>
  <c r="K407" i="9" s="1"/>
  <c r="J408" i="9"/>
  <c r="K408" i="9" s="1"/>
  <c r="J409" i="9"/>
  <c r="K409" i="9" s="1"/>
  <c r="J410" i="9"/>
  <c r="K410" i="9" s="1"/>
  <c r="J411" i="9"/>
  <c r="K411" i="9" s="1"/>
  <c r="J412" i="9"/>
  <c r="K412" i="9" s="1"/>
  <c r="J413" i="9"/>
  <c r="K413" i="9" s="1"/>
  <c r="J414" i="9"/>
  <c r="K414" i="9" s="1"/>
  <c r="J415" i="9"/>
  <c r="K415" i="9" s="1"/>
  <c r="J416" i="9"/>
  <c r="K416" i="9" s="1"/>
  <c r="J417" i="9"/>
  <c r="K417" i="9" s="1"/>
  <c r="J418" i="9"/>
  <c r="K418" i="9" s="1"/>
  <c r="J419" i="9"/>
  <c r="K419" i="9" s="1"/>
  <c r="J420" i="9"/>
  <c r="K420" i="9" s="1"/>
  <c r="J421" i="9"/>
  <c r="K421" i="9" s="1"/>
  <c r="J422" i="9"/>
  <c r="K422" i="9" s="1"/>
  <c r="J423" i="9"/>
  <c r="K423" i="9" s="1"/>
  <c r="J424" i="9"/>
  <c r="K424" i="9" s="1"/>
  <c r="J425" i="9"/>
  <c r="K425" i="9" s="1"/>
  <c r="J426" i="9"/>
  <c r="K426" i="9" s="1"/>
  <c r="J427" i="9"/>
  <c r="K427" i="9" s="1"/>
  <c r="J428" i="9"/>
  <c r="K428" i="9" s="1"/>
  <c r="J429" i="9"/>
  <c r="K429" i="9" s="1"/>
  <c r="J430" i="9"/>
  <c r="K430" i="9" s="1"/>
  <c r="J431" i="9"/>
  <c r="K431" i="9" s="1"/>
  <c r="J432" i="9"/>
  <c r="K432" i="9" s="1"/>
  <c r="J433" i="9"/>
  <c r="K433" i="9" s="1"/>
  <c r="J434" i="9"/>
  <c r="K434" i="9" s="1"/>
  <c r="J435" i="9"/>
  <c r="K435" i="9" s="1"/>
  <c r="J436" i="9"/>
  <c r="K436" i="9" s="1"/>
  <c r="J437" i="9"/>
  <c r="K437" i="9" s="1"/>
  <c r="J438" i="9"/>
  <c r="K438" i="9" s="1"/>
  <c r="J439" i="9"/>
  <c r="K439" i="9" s="1"/>
  <c r="J440" i="9"/>
  <c r="K440" i="9" s="1"/>
  <c r="J441" i="9"/>
  <c r="K441" i="9" s="1"/>
  <c r="J442" i="9"/>
  <c r="K442" i="9" s="1"/>
  <c r="J443" i="9"/>
  <c r="K443" i="9" s="1"/>
  <c r="J444" i="9"/>
  <c r="K444" i="9" s="1"/>
  <c r="J445" i="9"/>
  <c r="K445" i="9" s="1"/>
  <c r="J446" i="9"/>
  <c r="K446" i="9" s="1"/>
  <c r="J447" i="9"/>
  <c r="K447" i="9" s="1"/>
  <c r="J448" i="9"/>
  <c r="K448" i="9" s="1"/>
  <c r="J449" i="9"/>
  <c r="K449" i="9" s="1"/>
  <c r="J450" i="9"/>
  <c r="K450" i="9" s="1"/>
  <c r="J451" i="9"/>
  <c r="K451" i="9" s="1"/>
  <c r="J452" i="9"/>
  <c r="K452" i="9" s="1"/>
  <c r="J453" i="9"/>
  <c r="K453" i="9" s="1"/>
  <c r="J454" i="9"/>
  <c r="K454" i="9" s="1"/>
  <c r="J455" i="9"/>
  <c r="K455" i="9" s="1"/>
  <c r="J456" i="9"/>
  <c r="K456" i="9" s="1"/>
  <c r="J457" i="9"/>
  <c r="K457" i="9" s="1"/>
  <c r="J458" i="9"/>
  <c r="K458" i="9" s="1"/>
  <c r="J459" i="9"/>
  <c r="K459" i="9" s="1"/>
  <c r="J460" i="9"/>
  <c r="K460" i="9" s="1"/>
  <c r="J461" i="9"/>
  <c r="K461" i="9" s="1"/>
  <c r="J462" i="9"/>
  <c r="K462" i="9" s="1"/>
  <c r="J463" i="9"/>
  <c r="K463" i="9" s="1"/>
  <c r="J464" i="9"/>
  <c r="K464" i="9" s="1"/>
  <c r="J465" i="9"/>
  <c r="K465" i="9" s="1"/>
  <c r="J466" i="9"/>
  <c r="K466" i="9" s="1"/>
  <c r="J467" i="9"/>
  <c r="K467" i="9" s="1"/>
  <c r="J468" i="9"/>
  <c r="K468" i="9" s="1"/>
  <c r="J469" i="9"/>
  <c r="K469" i="9" s="1"/>
  <c r="J470" i="9"/>
  <c r="K470" i="9" s="1"/>
  <c r="J471" i="9"/>
  <c r="K471" i="9" s="1"/>
  <c r="J472" i="9"/>
  <c r="K472" i="9" s="1"/>
  <c r="J473" i="9"/>
  <c r="K473" i="9" s="1"/>
  <c r="J474" i="9"/>
  <c r="K474" i="9" s="1"/>
  <c r="J475" i="9"/>
  <c r="K475" i="9" s="1"/>
  <c r="J476" i="9"/>
  <c r="K476" i="9" s="1"/>
  <c r="J477" i="9"/>
  <c r="K477" i="9" s="1"/>
  <c r="J478" i="9"/>
  <c r="K478" i="9" s="1"/>
  <c r="J479" i="9"/>
  <c r="K479" i="9" s="1"/>
  <c r="J480" i="9"/>
  <c r="K480" i="9" s="1"/>
  <c r="J481" i="9"/>
  <c r="K481" i="9" s="1"/>
  <c r="J482" i="9"/>
  <c r="K482" i="9" s="1"/>
  <c r="J483" i="9"/>
  <c r="K483" i="9" s="1"/>
  <c r="J484" i="9"/>
  <c r="K484" i="9" s="1"/>
  <c r="J485" i="9"/>
  <c r="K485" i="9" s="1"/>
  <c r="J486" i="9"/>
  <c r="K486" i="9" s="1"/>
  <c r="J487" i="9"/>
  <c r="K487" i="9" s="1"/>
  <c r="J488" i="9"/>
  <c r="K488" i="9" s="1"/>
  <c r="J489" i="9"/>
  <c r="K489" i="9" s="1"/>
  <c r="J490" i="9"/>
  <c r="K490" i="9" s="1"/>
  <c r="J491" i="9"/>
  <c r="K491" i="9" s="1"/>
  <c r="J492" i="9"/>
  <c r="K492" i="9" s="1"/>
  <c r="J493" i="9"/>
  <c r="K493" i="9" s="1"/>
  <c r="J494" i="9"/>
  <c r="K494" i="9" s="1"/>
  <c r="J495" i="9"/>
  <c r="K495" i="9" s="1"/>
  <c r="J496" i="9"/>
  <c r="K496" i="9" s="1"/>
  <c r="J497" i="9"/>
  <c r="K497" i="9" s="1"/>
  <c r="J498" i="9"/>
  <c r="K498" i="9" s="1"/>
  <c r="J499" i="9"/>
  <c r="K499" i="9" s="1"/>
  <c r="J500" i="9"/>
  <c r="K500" i="9" s="1"/>
  <c r="J501" i="9"/>
  <c r="K501" i="9" s="1"/>
  <c r="J502" i="9"/>
  <c r="K502" i="9" s="1"/>
  <c r="J503" i="9"/>
  <c r="K503" i="9" s="1"/>
  <c r="J504" i="9"/>
  <c r="K504" i="9" s="1"/>
  <c r="J505" i="9"/>
  <c r="K505" i="9" s="1"/>
  <c r="J506" i="9"/>
  <c r="K506" i="9" s="1"/>
  <c r="J507" i="9"/>
  <c r="K507" i="9" s="1"/>
  <c r="J508" i="9"/>
  <c r="K508" i="9" s="1"/>
  <c r="J509" i="9"/>
  <c r="K509" i="9" s="1"/>
  <c r="J510" i="9"/>
  <c r="K510" i="9" s="1"/>
  <c r="J511" i="9"/>
  <c r="K511" i="9" s="1"/>
  <c r="J512" i="9"/>
  <c r="K512" i="9" s="1"/>
  <c r="J513" i="9"/>
  <c r="K513" i="9" s="1"/>
  <c r="J514" i="9"/>
  <c r="K514" i="9" s="1"/>
  <c r="J515" i="9"/>
  <c r="K515" i="9" s="1"/>
  <c r="J516" i="9"/>
  <c r="K516" i="9" s="1"/>
  <c r="J517" i="9"/>
  <c r="K517" i="9" s="1"/>
  <c r="J518" i="9"/>
  <c r="K518" i="9" s="1"/>
  <c r="J519" i="9"/>
  <c r="K519" i="9" s="1"/>
  <c r="J520" i="9"/>
  <c r="K520" i="9" s="1"/>
  <c r="J521" i="9"/>
  <c r="K521" i="9" s="1"/>
  <c r="J522" i="9"/>
  <c r="K522" i="9" s="1"/>
  <c r="J523" i="9"/>
  <c r="K523" i="9" s="1"/>
  <c r="J524" i="9"/>
  <c r="K524" i="9" s="1"/>
  <c r="J525" i="9"/>
  <c r="K525" i="9" s="1"/>
  <c r="J526" i="9"/>
  <c r="K526" i="9" s="1"/>
  <c r="J527" i="9"/>
  <c r="K527" i="9" s="1"/>
  <c r="J528" i="9"/>
  <c r="K528" i="9" s="1"/>
  <c r="J529" i="9"/>
  <c r="K529" i="9" s="1"/>
  <c r="J530" i="9"/>
  <c r="K530" i="9" s="1"/>
  <c r="J531" i="9"/>
  <c r="K531" i="9" s="1"/>
  <c r="J532" i="9"/>
  <c r="K532" i="9" s="1"/>
  <c r="J533" i="9"/>
  <c r="K533" i="9" s="1"/>
  <c r="J534" i="9"/>
  <c r="K534" i="9" s="1"/>
  <c r="J535" i="9"/>
  <c r="K535" i="9" s="1"/>
  <c r="J536" i="9"/>
  <c r="K536" i="9" s="1"/>
  <c r="J537" i="9"/>
  <c r="K537" i="9" s="1"/>
  <c r="J538" i="9"/>
  <c r="K538" i="9" s="1"/>
  <c r="J539" i="9"/>
  <c r="K539" i="9" s="1"/>
  <c r="J540" i="9"/>
  <c r="K540" i="9" s="1"/>
  <c r="J541" i="9"/>
  <c r="K541" i="9" s="1"/>
  <c r="J542" i="9"/>
  <c r="K542" i="9" s="1"/>
  <c r="J543" i="9"/>
  <c r="K543" i="9" s="1"/>
  <c r="J544" i="9"/>
  <c r="K544" i="9" s="1"/>
  <c r="J545" i="9"/>
  <c r="K545" i="9" s="1"/>
  <c r="J546" i="9"/>
  <c r="K546" i="9" s="1"/>
  <c r="J547" i="9"/>
  <c r="K547" i="9" s="1"/>
  <c r="J548" i="9"/>
  <c r="K548" i="9" s="1"/>
  <c r="J549" i="9"/>
  <c r="K549" i="9" s="1"/>
  <c r="J550" i="9"/>
  <c r="K550" i="9" s="1"/>
  <c r="J551" i="9"/>
  <c r="K551" i="9" s="1"/>
  <c r="J552" i="9"/>
  <c r="K552" i="9" s="1"/>
  <c r="J553" i="9"/>
  <c r="K553" i="9" s="1"/>
  <c r="J554" i="9"/>
  <c r="K554" i="9" s="1"/>
  <c r="J555" i="9"/>
  <c r="K555" i="9" s="1"/>
  <c r="J556" i="9"/>
  <c r="K556" i="9" s="1"/>
  <c r="J557" i="9"/>
  <c r="K557" i="9" s="1"/>
  <c r="J558" i="9"/>
  <c r="K558" i="9" s="1"/>
  <c r="J559" i="9"/>
  <c r="K559" i="9" s="1"/>
  <c r="J560" i="9"/>
  <c r="K560" i="9" s="1"/>
  <c r="J561" i="9"/>
  <c r="K561" i="9" s="1"/>
  <c r="J562" i="9"/>
  <c r="K562" i="9" s="1"/>
  <c r="J563" i="9"/>
  <c r="K563" i="9" s="1"/>
  <c r="J564" i="9"/>
  <c r="K564" i="9" s="1"/>
  <c r="J565" i="9"/>
  <c r="K565" i="9" s="1"/>
  <c r="J566" i="9"/>
  <c r="K566" i="9" s="1"/>
  <c r="J567" i="9"/>
  <c r="K567" i="9" s="1"/>
  <c r="J568" i="9"/>
  <c r="K568" i="9" s="1"/>
  <c r="J569" i="9"/>
  <c r="K569" i="9" s="1"/>
  <c r="J570" i="9"/>
  <c r="K570" i="9" s="1"/>
  <c r="J571" i="9"/>
  <c r="K571" i="9" s="1"/>
  <c r="J572" i="9"/>
  <c r="K572" i="9" s="1"/>
  <c r="J573" i="9"/>
  <c r="K573" i="9" s="1"/>
  <c r="J574" i="9"/>
  <c r="K574" i="9" s="1"/>
  <c r="J575" i="9"/>
  <c r="K575" i="9" s="1"/>
  <c r="J576" i="9"/>
  <c r="K576" i="9" s="1"/>
  <c r="J577" i="9"/>
  <c r="K577" i="9" s="1"/>
  <c r="J578" i="9"/>
  <c r="K578" i="9" s="1"/>
  <c r="J579" i="9"/>
  <c r="K579" i="9" s="1"/>
  <c r="J580" i="9"/>
  <c r="K580" i="9" s="1"/>
  <c r="J581" i="9"/>
  <c r="K581" i="9" s="1"/>
  <c r="J582" i="9"/>
  <c r="K582" i="9" s="1"/>
  <c r="J583" i="9"/>
  <c r="K583" i="9" s="1"/>
  <c r="J584" i="9"/>
  <c r="K584" i="9" s="1"/>
  <c r="J585" i="9"/>
  <c r="K585" i="9" s="1"/>
  <c r="J586" i="9"/>
  <c r="K586" i="9" s="1"/>
  <c r="J587" i="9"/>
  <c r="K587" i="9" s="1"/>
  <c r="J588" i="9"/>
  <c r="K588" i="9" s="1"/>
  <c r="J589" i="9"/>
  <c r="K589" i="9" s="1"/>
  <c r="J590" i="9"/>
  <c r="K590" i="9" s="1"/>
  <c r="J591" i="9"/>
  <c r="K591" i="9" s="1"/>
  <c r="J592" i="9"/>
  <c r="K592" i="9" s="1"/>
  <c r="J593" i="9"/>
  <c r="K593" i="9" s="1"/>
  <c r="J594" i="9"/>
  <c r="K594" i="9" s="1"/>
  <c r="J595" i="9"/>
  <c r="K595" i="9" s="1"/>
  <c r="J596" i="9"/>
  <c r="K596" i="9" s="1"/>
  <c r="J597" i="9"/>
  <c r="K597" i="9" s="1"/>
  <c r="J598" i="9"/>
  <c r="K598" i="9" s="1"/>
  <c r="J599" i="9"/>
  <c r="K599" i="9" s="1"/>
  <c r="J600" i="9"/>
  <c r="K600" i="9" s="1"/>
  <c r="J601" i="9"/>
  <c r="K601" i="9" s="1"/>
  <c r="J602" i="9"/>
  <c r="K602" i="9" s="1"/>
  <c r="J603" i="9"/>
  <c r="K603" i="9" s="1"/>
  <c r="J604" i="9"/>
  <c r="K604" i="9" s="1"/>
  <c r="J605" i="9"/>
  <c r="K605" i="9" s="1"/>
  <c r="J606" i="9"/>
  <c r="K606" i="9" s="1"/>
  <c r="J607" i="9"/>
  <c r="K607" i="9" s="1"/>
  <c r="J608" i="9"/>
  <c r="K608" i="9" s="1"/>
  <c r="J609" i="9"/>
  <c r="K609" i="9" s="1"/>
  <c r="J610" i="9"/>
  <c r="K610" i="9" s="1"/>
  <c r="J611" i="9"/>
  <c r="K611" i="9" s="1"/>
  <c r="J612" i="9"/>
  <c r="K612" i="9" s="1"/>
  <c r="J613" i="9"/>
  <c r="K613" i="9" s="1"/>
  <c r="J614" i="9"/>
  <c r="K614" i="9" s="1"/>
  <c r="J615" i="9"/>
  <c r="K615" i="9" s="1"/>
  <c r="J616" i="9"/>
  <c r="K616" i="9" s="1"/>
  <c r="J617" i="9"/>
  <c r="K617" i="9" s="1"/>
  <c r="J618" i="9"/>
  <c r="K618" i="9" s="1"/>
  <c r="J619" i="9"/>
  <c r="K619" i="9" s="1"/>
  <c r="J620" i="9"/>
  <c r="K620" i="9" s="1"/>
  <c r="J621" i="9"/>
  <c r="K621" i="9" s="1"/>
  <c r="J622" i="9"/>
  <c r="K622" i="9" s="1"/>
  <c r="J623" i="9"/>
  <c r="K623" i="9" s="1"/>
  <c r="J624" i="9"/>
  <c r="K624" i="9" s="1"/>
  <c r="J625" i="9"/>
  <c r="K625" i="9" s="1"/>
  <c r="J626" i="9"/>
  <c r="K626" i="9" s="1"/>
  <c r="J627" i="9"/>
  <c r="K627" i="9" s="1"/>
  <c r="J628" i="9"/>
  <c r="K628" i="9" s="1"/>
  <c r="J629" i="9"/>
  <c r="K629" i="9" s="1"/>
  <c r="J630" i="9"/>
  <c r="K630" i="9" s="1"/>
  <c r="J631" i="9"/>
  <c r="K631" i="9" s="1"/>
  <c r="J632" i="9"/>
  <c r="K632" i="9" s="1"/>
  <c r="J633" i="9"/>
  <c r="K633" i="9" s="1"/>
  <c r="J634" i="9"/>
  <c r="K634" i="9" s="1"/>
  <c r="J635" i="9"/>
  <c r="K635" i="9" s="1"/>
  <c r="J636" i="9"/>
  <c r="K636" i="9" s="1"/>
  <c r="J637" i="9"/>
  <c r="K637" i="9" s="1"/>
  <c r="J638" i="9"/>
  <c r="K638" i="9" s="1"/>
  <c r="J639" i="9"/>
  <c r="K639" i="9" s="1"/>
  <c r="J640" i="9"/>
  <c r="K640" i="9" s="1"/>
  <c r="J641" i="9"/>
  <c r="K641" i="9" s="1"/>
  <c r="J642" i="9"/>
  <c r="K642" i="9" s="1"/>
  <c r="J643" i="9"/>
  <c r="K643" i="9" s="1"/>
  <c r="J644" i="9"/>
  <c r="K644" i="9" s="1"/>
  <c r="J645" i="9"/>
  <c r="K645" i="9" s="1"/>
  <c r="J646" i="9"/>
  <c r="K646" i="9" s="1"/>
  <c r="J647" i="9"/>
  <c r="K647" i="9" s="1"/>
  <c r="J648" i="9"/>
  <c r="K648" i="9" s="1"/>
  <c r="J649" i="9"/>
  <c r="K649" i="9" s="1"/>
  <c r="J650" i="9"/>
  <c r="K650" i="9" s="1"/>
  <c r="J651" i="9"/>
  <c r="K651" i="9" s="1"/>
  <c r="J652" i="9"/>
  <c r="K652" i="9" s="1"/>
  <c r="J653" i="9"/>
  <c r="K653" i="9" s="1"/>
  <c r="J654" i="9"/>
  <c r="K654" i="9" s="1"/>
  <c r="J655" i="9"/>
  <c r="K655" i="9" s="1"/>
  <c r="J656" i="9"/>
  <c r="K656" i="9" s="1"/>
  <c r="J657" i="9"/>
  <c r="K657" i="9" s="1"/>
  <c r="J658" i="9"/>
  <c r="K658" i="9" s="1"/>
  <c r="J659" i="9"/>
  <c r="K659" i="9" s="1"/>
  <c r="J660" i="9"/>
  <c r="K660" i="9" s="1"/>
  <c r="J661" i="9"/>
  <c r="K661" i="9" s="1"/>
  <c r="J662" i="9"/>
  <c r="K662" i="9" s="1"/>
  <c r="J663" i="9"/>
  <c r="K663" i="9" s="1"/>
  <c r="J664" i="9"/>
  <c r="K664" i="9" s="1"/>
  <c r="J665" i="9"/>
  <c r="K665" i="9" s="1"/>
  <c r="J666" i="9"/>
  <c r="K666" i="9" s="1"/>
  <c r="J667" i="9"/>
  <c r="K667" i="9" s="1"/>
  <c r="J668" i="9"/>
  <c r="K668" i="9" s="1"/>
  <c r="J669" i="9"/>
  <c r="K669" i="9" s="1"/>
  <c r="J670" i="9"/>
  <c r="K670" i="9" s="1"/>
  <c r="J671" i="9"/>
  <c r="K671" i="9" s="1"/>
  <c r="J672" i="9"/>
  <c r="K672" i="9" s="1"/>
  <c r="J673" i="9"/>
  <c r="K673" i="9" s="1"/>
  <c r="J674" i="9"/>
  <c r="K674" i="9" s="1"/>
  <c r="J675" i="9"/>
  <c r="K675" i="9" s="1"/>
  <c r="J676" i="9"/>
  <c r="K676" i="9" s="1"/>
  <c r="J677" i="9"/>
  <c r="K677" i="9" s="1"/>
  <c r="J678" i="9"/>
  <c r="K678" i="9" s="1"/>
  <c r="J679" i="9"/>
  <c r="K679" i="9" s="1"/>
  <c r="J680" i="9"/>
  <c r="K680" i="9" s="1"/>
  <c r="J681" i="9"/>
  <c r="K681" i="9" s="1"/>
  <c r="J682" i="9"/>
  <c r="K682" i="9" s="1"/>
  <c r="J683" i="9"/>
  <c r="K683" i="9" s="1"/>
  <c r="J684" i="9"/>
  <c r="K684" i="9" s="1"/>
  <c r="J685" i="9"/>
  <c r="K685" i="9" s="1"/>
  <c r="J686" i="9"/>
  <c r="K686" i="9" s="1"/>
  <c r="J687" i="9"/>
  <c r="K687" i="9" s="1"/>
  <c r="J688" i="9"/>
  <c r="K688" i="9" s="1"/>
  <c r="J689" i="9"/>
  <c r="K689" i="9" s="1"/>
  <c r="J690" i="9"/>
  <c r="K690" i="9" s="1"/>
  <c r="J691" i="9"/>
  <c r="K691" i="9" s="1"/>
  <c r="J692" i="9"/>
  <c r="K692" i="9" s="1"/>
  <c r="J693" i="9"/>
  <c r="K693" i="9" s="1"/>
  <c r="J694" i="9"/>
  <c r="K694" i="9" s="1"/>
  <c r="J695" i="9"/>
  <c r="K695" i="9" s="1"/>
  <c r="J696" i="9"/>
  <c r="K696" i="9" s="1"/>
  <c r="J697" i="9"/>
  <c r="K697" i="9" s="1"/>
  <c r="J698" i="9"/>
  <c r="K698" i="9" s="1"/>
  <c r="J699" i="9"/>
  <c r="K699" i="9" s="1"/>
  <c r="J700" i="9"/>
  <c r="K700" i="9" s="1"/>
  <c r="J701" i="9"/>
  <c r="K701" i="9" s="1"/>
  <c r="J702" i="9"/>
  <c r="K702" i="9" s="1"/>
  <c r="J703" i="9"/>
  <c r="K703" i="9" s="1"/>
  <c r="J704" i="9"/>
  <c r="K704" i="9" s="1"/>
  <c r="J705" i="9"/>
  <c r="K705" i="9" s="1"/>
  <c r="J706" i="9"/>
  <c r="K706" i="9" s="1"/>
  <c r="J707" i="9"/>
  <c r="K707" i="9" s="1"/>
  <c r="J708" i="9"/>
  <c r="K708" i="9" s="1"/>
  <c r="J709" i="9"/>
  <c r="K709" i="9" s="1"/>
  <c r="J710" i="9"/>
  <c r="K710" i="9" s="1"/>
  <c r="J711" i="9"/>
  <c r="K711" i="9" s="1"/>
  <c r="J712" i="9"/>
  <c r="K712" i="9" s="1"/>
  <c r="J713" i="9"/>
  <c r="K713" i="9" s="1"/>
  <c r="J714" i="9"/>
  <c r="K714" i="9" s="1"/>
  <c r="J715" i="9"/>
  <c r="K715" i="9" s="1"/>
  <c r="J716" i="9"/>
  <c r="K716" i="9" s="1"/>
  <c r="J717" i="9"/>
  <c r="K717" i="9" s="1"/>
  <c r="J718" i="9"/>
  <c r="K718" i="9" s="1"/>
  <c r="J719" i="9"/>
  <c r="K719" i="9" s="1"/>
  <c r="J720" i="9"/>
  <c r="K720" i="9" s="1"/>
  <c r="J721" i="9"/>
  <c r="K721" i="9" s="1"/>
  <c r="J722" i="9"/>
  <c r="K722" i="9" s="1"/>
  <c r="J723" i="9"/>
  <c r="K723" i="9" s="1"/>
  <c r="J724" i="9"/>
  <c r="K724" i="9" s="1"/>
  <c r="J725" i="9"/>
  <c r="K725" i="9" s="1"/>
  <c r="J726" i="9"/>
  <c r="K726" i="9" s="1"/>
  <c r="J727" i="9"/>
  <c r="K727" i="9" s="1"/>
  <c r="J728" i="9"/>
  <c r="K728" i="9" s="1"/>
  <c r="J729" i="9"/>
  <c r="K729" i="9" s="1"/>
  <c r="J730" i="9"/>
  <c r="K730" i="9" s="1"/>
  <c r="J731" i="9"/>
  <c r="K731" i="9" s="1"/>
  <c r="J732" i="9"/>
  <c r="K732" i="9" s="1"/>
  <c r="J733" i="9"/>
  <c r="K733" i="9" s="1"/>
  <c r="J734" i="9"/>
  <c r="K734" i="9" s="1"/>
  <c r="J735" i="9"/>
  <c r="K735" i="9" s="1"/>
  <c r="J736" i="9"/>
  <c r="K736" i="9" s="1"/>
  <c r="J737" i="9"/>
  <c r="K737" i="9" s="1"/>
  <c r="J738" i="9"/>
  <c r="K738" i="9" s="1"/>
  <c r="J739" i="9"/>
  <c r="K739" i="9" s="1"/>
  <c r="J740" i="9"/>
  <c r="K740" i="9" s="1"/>
  <c r="J741" i="9"/>
  <c r="K741" i="9" s="1"/>
  <c r="J742" i="9"/>
  <c r="K742" i="9" s="1"/>
  <c r="J743" i="9"/>
  <c r="K743" i="9" s="1"/>
  <c r="J744" i="9"/>
  <c r="K744" i="9" s="1"/>
  <c r="J745" i="9"/>
  <c r="K745" i="9" s="1"/>
  <c r="J746" i="9"/>
  <c r="K746" i="9" s="1"/>
  <c r="J747" i="9"/>
  <c r="K747" i="9" s="1"/>
  <c r="J748" i="9"/>
  <c r="K748" i="9" s="1"/>
  <c r="J749" i="9"/>
  <c r="K749" i="9" s="1"/>
  <c r="J750" i="9"/>
  <c r="K750" i="9" s="1"/>
  <c r="J751" i="9"/>
  <c r="K751" i="9" s="1"/>
  <c r="J752" i="9"/>
  <c r="K752" i="9" s="1"/>
  <c r="J753" i="9"/>
  <c r="K753" i="9" s="1"/>
  <c r="J754" i="9"/>
  <c r="K754" i="9" s="1"/>
  <c r="J755" i="9"/>
  <c r="K755" i="9" s="1"/>
  <c r="J756" i="9"/>
  <c r="K756" i="9" s="1"/>
  <c r="J757" i="9"/>
  <c r="K757" i="9" s="1"/>
  <c r="J758" i="9"/>
  <c r="K758" i="9" s="1"/>
  <c r="J759" i="9"/>
  <c r="K759" i="9" s="1"/>
  <c r="J760" i="9"/>
  <c r="K760" i="9" s="1"/>
  <c r="J761" i="9"/>
  <c r="K761" i="9" s="1"/>
  <c r="J762" i="9"/>
  <c r="K762" i="9" s="1"/>
  <c r="J763" i="9"/>
  <c r="K763" i="9" s="1"/>
  <c r="J764" i="9"/>
  <c r="K764" i="9" s="1"/>
  <c r="J765" i="9"/>
  <c r="K765" i="9" s="1"/>
  <c r="J766" i="9"/>
  <c r="K766" i="9" s="1"/>
  <c r="J767" i="9"/>
  <c r="K767" i="9" s="1"/>
  <c r="J768" i="9"/>
  <c r="K768" i="9" s="1"/>
  <c r="J769" i="9"/>
  <c r="K769" i="9" s="1"/>
  <c r="J770" i="9"/>
  <c r="K770" i="9" s="1"/>
  <c r="J771" i="9"/>
  <c r="K771" i="9" s="1"/>
  <c r="J772" i="9"/>
  <c r="K772" i="9" s="1"/>
  <c r="J773" i="9"/>
  <c r="K773" i="9" s="1"/>
  <c r="J774" i="9"/>
  <c r="K774" i="9" s="1"/>
  <c r="J775" i="9"/>
  <c r="K775" i="9" s="1"/>
  <c r="J776" i="9"/>
  <c r="K776" i="9" s="1"/>
  <c r="J777" i="9"/>
  <c r="K777" i="9" s="1"/>
  <c r="J778" i="9"/>
  <c r="K778" i="9" s="1"/>
  <c r="J779" i="9"/>
  <c r="K779" i="9" s="1"/>
  <c r="J780" i="9"/>
  <c r="K780" i="9" s="1"/>
  <c r="J781" i="9"/>
  <c r="K781" i="9" s="1"/>
  <c r="J782" i="9"/>
  <c r="K782" i="9" s="1"/>
  <c r="J783" i="9"/>
  <c r="K783" i="9" s="1"/>
  <c r="J784" i="9"/>
  <c r="K784" i="9" s="1"/>
  <c r="J785" i="9"/>
  <c r="K785" i="9" s="1"/>
  <c r="J786" i="9"/>
  <c r="K786" i="9" s="1"/>
  <c r="J787" i="9"/>
  <c r="K787" i="9" s="1"/>
  <c r="J788" i="9"/>
  <c r="K788" i="9" s="1"/>
  <c r="J789" i="9"/>
  <c r="K789" i="9" s="1"/>
  <c r="J790" i="9"/>
  <c r="K790" i="9" s="1"/>
  <c r="J791" i="9"/>
  <c r="K791" i="9" s="1"/>
  <c r="J792" i="9"/>
  <c r="K792" i="9" s="1"/>
  <c r="J793" i="9"/>
  <c r="K793" i="9" s="1"/>
  <c r="J794" i="9"/>
  <c r="K794" i="9" s="1"/>
  <c r="J795" i="9"/>
  <c r="K795" i="9" s="1"/>
  <c r="J796" i="9"/>
  <c r="K796" i="9" s="1"/>
  <c r="J797" i="9"/>
  <c r="K797" i="9" s="1"/>
  <c r="J798" i="9"/>
  <c r="K798" i="9" s="1"/>
  <c r="J799" i="9"/>
  <c r="K799" i="9" s="1"/>
  <c r="J800" i="9"/>
  <c r="K800" i="9" s="1"/>
  <c r="J801" i="9"/>
  <c r="K801" i="9" s="1"/>
  <c r="J802" i="9"/>
  <c r="K802" i="9" s="1"/>
  <c r="J803" i="9"/>
  <c r="K803" i="9" s="1"/>
  <c r="J804" i="9"/>
  <c r="K804" i="9" s="1"/>
  <c r="J805" i="9"/>
  <c r="K805" i="9" s="1"/>
  <c r="J806" i="9"/>
  <c r="K806" i="9" s="1"/>
  <c r="J807" i="9"/>
  <c r="K807" i="9" s="1"/>
  <c r="J808" i="9"/>
  <c r="K808" i="9" s="1"/>
  <c r="J809" i="9"/>
  <c r="K809" i="9" s="1"/>
  <c r="J810" i="9"/>
  <c r="K810" i="9" s="1"/>
  <c r="J811" i="9"/>
  <c r="K811" i="9" s="1"/>
  <c r="J812" i="9"/>
  <c r="K812" i="9" s="1"/>
  <c r="J813" i="9"/>
  <c r="K813" i="9" s="1"/>
  <c r="J814" i="9"/>
  <c r="K814" i="9" s="1"/>
  <c r="J815" i="9"/>
  <c r="K815" i="9" s="1"/>
  <c r="J816" i="9"/>
  <c r="K816" i="9" s="1"/>
  <c r="J817" i="9"/>
  <c r="K817" i="9" s="1"/>
  <c r="J818" i="9"/>
  <c r="K818" i="9" s="1"/>
  <c r="J819" i="9"/>
  <c r="K819" i="9" s="1"/>
  <c r="J820" i="9"/>
  <c r="K820" i="9" s="1"/>
  <c r="J821" i="9"/>
  <c r="K821" i="9" s="1"/>
  <c r="J822" i="9"/>
  <c r="K822" i="9" s="1"/>
  <c r="J823" i="9"/>
  <c r="K823" i="9" s="1"/>
  <c r="J824" i="9"/>
  <c r="K824" i="9" s="1"/>
  <c r="J825" i="9"/>
  <c r="K825" i="9" s="1"/>
  <c r="J826" i="9"/>
  <c r="K826" i="9" s="1"/>
  <c r="J827" i="9"/>
  <c r="K827" i="9" s="1"/>
  <c r="J828" i="9"/>
  <c r="K828" i="9" s="1"/>
  <c r="J829" i="9"/>
  <c r="K829" i="9" s="1"/>
  <c r="J830" i="9"/>
  <c r="K830" i="9" s="1"/>
  <c r="J831" i="9"/>
  <c r="K831" i="9" s="1"/>
  <c r="J832" i="9"/>
  <c r="K832" i="9" s="1"/>
  <c r="J833" i="9"/>
  <c r="K833" i="9" s="1"/>
  <c r="J834" i="9"/>
  <c r="K834" i="9" s="1"/>
  <c r="J835" i="9"/>
  <c r="K835" i="9" s="1"/>
  <c r="J836" i="9"/>
  <c r="K836" i="9" s="1"/>
  <c r="J837" i="9"/>
  <c r="K837" i="9" s="1"/>
  <c r="J838" i="9"/>
  <c r="K838" i="9" s="1"/>
  <c r="J839" i="9"/>
  <c r="K839" i="9" s="1"/>
  <c r="J840" i="9"/>
  <c r="K840" i="9" s="1"/>
  <c r="J841" i="9"/>
  <c r="K841" i="9" s="1"/>
  <c r="J842" i="9"/>
  <c r="K842" i="9" s="1"/>
  <c r="J843" i="9"/>
  <c r="K843" i="9" s="1"/>
  <c r="J844" i="9"/>
  <c r="K844" i="9" s="1"/>
  <c r="J845" i="9"/>
  <c r="K845" i="9" s="1"/>
  <c r="J846" i="9"/>
  <c r="K846" i="9" s="1"/>
  <c r="J847" i="9"/>
  <c r="K847" i="9" s="1"/>
  <c r="J848" i="9"/>
  <c r="K848" i="9" s="1"/>
  <c r="J849" i="9"/>
  <c r="K849" i="9" s="1"/>
  <c r="J850" i="9"/>
  <c r="K850" i="9" s="1"/>
  <c r="J851" i="9"/>
  <c r="K851" i="9" s="1"/>
  <c r="J852" i="9"/>
  <c r="K852" i="9" s="1"/>
  <c r="J853" i="9"/>
  <c r="K853" i="9" s="1"/>
  <c r="J854" i="9"/>
  <c r="K854" i="9" s="1"/>
  <c r="J855" i="9"/>
  <c r="K855" i="9" s="1"/>
  <c r="J856" i="9"/>
  <c r="K856" i="9" s="1"/>
  <c r="J857" i="9"/>
  <c r="K857" i="9" s="1"/>
  <c r="J858" i="9"/>
  <c r="K858" i="9" s="1"/>
  <c r="J859" i="9"/>
  <c r="K859" i="9" s="1"/>
  <c r="J860" i="9"/>
  <c r="K860" i="9" s="1"/>
  <c r="J861" i="9"/>
  <c r="K861" i="9" s="1"/>
  <c r="J862" i="9"/>
  <c r="K862" i="9" s="1"/>
  <c r="J863" i="9"/>
  <c r="K863" i="9" s="1"/>
  <c r="J864" i="9"/>
  <c r="K864" i="9" s="1"/>
  <c r="J865" i="9"/>
  <c r="K865" i="9" s="1"/>
  <c r="J866" i="9"/>
  <c r="K866" i="9" s="1"/>
  <c r="J867" i="9"/>
  <c r="K867" i="9" s="1"/>
  <c r="J868" i="9"/>
  <c r="K868" i="9" s="1"/>
  <c r="J869" i="9"/>
  <c r="K869" i="9" s="1"/>
  <c r="J870" i="9"/>
  <c r="K870" i="9" s="1"/>
  <c r="J871" i="9"/>
  <c r="K871" i="9" s="1"/>
  <c r="J872" i="9"/>
  <c r="K872" i="9" s="1"/>
  <c r="J873" i="9"/>
  <c r="K873" i="9" s="1"/>
  <c r="J874" i="9"/>
  <c r="K874" i="9" s="1"/>
  <c r="J875" i="9"/>
  <c r="K875" i="9" s="1"/>
  <c r="J876" i="9"/>
  <c r="K876" i="9" s="1"/>
  <c r="J877" i="9"/>
  <c r="K877" i="9" s="1"/>
  <c r="J878" i="9"/>
  <c r="K878" i="9" s="1"/>
  <c r="J879" i="9"/>
  <c r="K879" i="9" s="1"/>
  <c r="J880" i="9"/>
  <c r="K880" i="9" s="1"/>
  <c r="J881" i="9"/>
  <c r="K881" i="9" s="1"/>
  <c r="J882" i="9"/>
  <c r="K882" i="9" s="1"/>
  <c r="J883" i="9"/>
  <c r="K883" i="9" s="1"/>
  <c r="J884" i="9"/>
  <c r="K884" i="9" s="1"/>
  <c r="J885" i="9"/>
  <c r="K885" i="9" s="1"/>
  <c r="J886" i="9"/>
  <c r="K886" i="9" s="1"/>
  <c r="J887" i="9"/>
  <c r="K887" i="9" s="1"/>
  <c r="J888" i="9"/>
  <c r="K888" i="9" s="1"/>
  <c r="J889" i="9"/>
  <c r="K889" i="9" s="1"/>
  <c r="J890" i="9"/>
  <c r="K890" i="9" s="1"/>
  <c r="J891" i="9"/>
  <c r="K891" i="9" s="1"/>
  <c r="J892" i="9"/>
  <c r="K892" i="9" s="1"/>
  <c r="J893" i="9"/>
  <c r="K893" i="9" s="1"/>
  <c r="J894" i="9"/>
  <c r="K894" i="9" s="1"/>
  <c r="J895" i="9"/>
  <c r="K895" i="9" s="1"/>
  <c r="J896" i="9"/>
  <c r="K896" i="9" s="1"/>
  <c r="J897" i="9"/>
  <c r="K897" i="9" s="1"/>
  <c r="J898" i="9"/>
  <c r="K898" i="9" s="1"/>
  <c r="J899" i="9"/>
  <c r="K899" i="9" s="1"/>
  <c r="J900" i="9"/>
  <c r="K900" i="9" s="1"/>
  <c r="J901" i="9"/>
  <c r="K901" i="9" s="1"/>
  <c r="J902" i="9"/>
  <c r="K902" i="9" s="1"/>
  <c r="J903" i="9"/>
  <c r="K903" i="9" s="1"/>
  <c r="J904" i="9"/>
  <c r="K904" i="9" s="1"/>
  <c r="J905" i="9"/>
  <c r="K905" i="9" s="1"/>
  <c r="J906" i="9"/>
  <c r="K906" i="9" s="1"/>
  <c r="J907" i="9"/>
  <c r="K907" i="9" s="1"/>
  <c r="J908" i="9"/>
  <c r="K908" i="9" s="1"/>
  <c r="J909" i="9"/>
  <c r="K909" i="9" s="1"/>
  <c r="J910" i="9"/>
  <c r="K910" i="9" s="1"/>
  <c r="J911" i="9"/>
  <c r="K911" i="9" s="1"/>
  <c r="J912" i="9"/>
  <c r="K912" i="9" s="1"/>
  <c r="J913" i="9"/>
  <c r="K913" i="9" s="1"/>
  <c r="J914" i="9"/>
  <c r="K914" i="9" s="1"/>
  <c r="J915" i="9"/>
  <c r="K915" i="9" s="1"/>
  <c r="J916" i="9"/>
  <c r="K916" i="9" s="1"/>
  <c r="J917" i="9"/>
  <c r="K917" i="9" s="1"/>
  <c r="J918" i="9"/>
  <c r="K918" i="9" s="1"/>
  <c r="J919" i="9"/>
  <c r="K919" i="9" s="1"/>
  <c r="J920" i="9"/>
  <c r="K920" i="9" s="1"/>
  <c r="J921" i="9"/>
  <c r="K921" i="9" s="1"/>
  <c r="J922" i="9"/>
  <c r="K922" i="9" s="1"/>
  <c r="J923" i="9"/>
  <c r="K923" i="9" s="1"/>
  <c r="J924" i="9"/>
  <c r="K924" i="9" s="1"/>
  <c r="J925" i="9"/>
  <c r="K925" i="9" s="1"/>
  <c r="J926" i="9"/>
  <c r="K926" i="9" s="1"/>
  <c r="J927" i="9"/>
  <c r="K927" i="9" s="1"/>
  <c r="J928" i="9"/>
  <c r="K928" i="9" s="1"/>
  <c r="J929" i="9"/>
  <c r="K929" i="9" s="1"/>
  <c r="J930" i="9"/>
  <c r="K930" i="9" s="1"/>
  <c r="J931" i="9"/>
  <c r="K931" i="9" s="1"/>
  <c r="J932" i="9"/>
  <c r="K932" i="9" s="1"/>
  <c r="J933" i="9"/>
  <c r="K933" i="9" s="1"/>
  <c r="J934" i="9"/>
  <c r="K934" i="9" s="1"/>
  <c r="J935" i="9"/>
  <c r="K935" i="9" s="1"/>
  <c r="J936" i="9"/>
  <c r="K936" i="9" s="1"/>
  <c r="J937" i="9"/>
  <c r="K937" i="9" s="1"/>
  <c r="J938" i="9"/>
  <c r="K938" i="9" s="1"/>
  <c r="J939" i="9"/>
  <c r="K939" i="9" s="1"/>
  <c r="J940" i="9"/>
  <c r="K940" i="9" s="1"/>
  <c r="J941" i="9"/>
  <c r="K941" i="9" s="1"/>
  <c r="J942" i="9"/>
  <c r="K942" i="9" s="1"/>
  <c r="J943" i="9"/>
  <c r="K943" i="9" s="1"/>
  <c r="J944" i="9"/>
  <c r="K944" i="9" s="1"/>
  <c r="J945" i="9"/>
  <c r="K945" i="9" s="1"/>
  <c r="J946" i="9"/>
  <c r="K946" i="9" s="1"/>
  <c r="J947" i="9"/>
  <c r="K947" i="9" s="1"/>
  <c r="J948" i="9"/>
  <c r="K948" i="9" s="1"/>
  <c r="J949" i="9"/>
  <c r="K949" i="9" s="1"/>
  <c r="J950" i="9"/>
  <c r="K950" i="9" s="1"/>
  <c r="J951" i="9"/>
  <c r="K951" i="9" s="1"/>
  <c r="J952" i="9"/>
  <c r="K952" i="9" s="1"/>
  <c r="J953" i="9"/>
  <c r="K953" i="9" s="1"/>
  <c r="J954" i="9"/>
  <c r="K954" i="9" s="1"/>
  <c r="J955" i="9"/>
  <c r="K955" i="9" s="1"/>
  <c r="J956" i="9"/>
  <c r="K956" i="9" s="1"/>
  <c r="J957" i="9"/>
  <c r="K957" i="9" s="1"/>
  <c r="J958" i="9"/>
  <c r="K958" i="9" s="1"/>
  <c r="J959" i="9"/>
  <c r="K959" i="9" s="1"/>
  <c r="J960" i="9"/>
  <c r="K960" i="9" s="1"/>
  <c r="J961" i="9"/>
  <c r="K961" i="9" s="1"/>
  <c r="J962" i="9"/>
  <c r="K962" i="9" s="1"/>
  <c r="J963" i="9"/>
  <c r="K963" i="9" s="1"/>
  <c r="J964" i="9"/>
  <c r="K964" i="9" s="1"/>
  <c r="J965" i="9"/>
  <c r="K965" i="9" s="1"/>
  <c r="J966" i="9"/>
  <c r="K966" i="9" s="1"/>
  <c r="J967" i="9"/>
  <c r="K967" i="9" s="1"/>
  <c r="J968" i="9"/>
  <c r="K968" i="9" s="1"/>
  <c r="J969" i="9"/>
  <c r="K969" i="9" s="1"/>
  <c r="J970" i="9"/>
  <c r="K970" i="9" s="1"/>
  <c r="J971" i="9"/>
  <c r="K971" i="9" s="1"/>
  <c r="J972" i="9"/>
  <c r="K972" i="9" s="1"/>
  <c r="J973" i="9"/>
  <c r="K973" i="9" s="1"/>
  <c r="J974" i="9"/>
  <c r="K974" i="9" s="1"/>
  <c r="J975" i="9"/>
  <c r="K975" i="9" s="1"/>
  <c r="J976" i="9"/>
  <c r="K976" i="9" s="1"/>
  <c r="J977" i="9"/>
  <c r="K977" i="9" s="1"/>
  <c r="J978" i="9"/>
  <c r="K978" i="9" s="1"/>
  <c r="J979" i="9"/>
  <c r="K979" i="9" s="1"/>
  <c r="J980" i="9"/>
  <c r="K980" i="9" s="1"/>
  <c r="J981" i="9"/>
  <c r="K981" i="9" s="1"/>
  <c r="J982" i="9"/>
  <c r="K982" i="9" s="1"/>
  <c r="J983" i="9"/>
  <c r="K983" i="9" s="1"/>
  <c r="J984" i="9"/>
  <c r="K984" i="9" s="1"/>
  <c r="J985" i="9"/>
  <c r="K985" i="9" s="1"/>
  <c r="J986" i="9"/>
  <c r="K986" i="9" s="1"/>
  <c r="J987" i="9"/>
  <c r="K987" i="9" s="1"/>
  <c r="J988" i="9"/>
  <c r="K988" i="9" s="1"/>
  <c r="J989" i="9"/>
  <c r="K989" i="9" s="1"/>
  <c r="J990" i="9"/>
  <c r="K990" i="9" s="1"/>
  <c r="J991" i="9"/>
  <c r="K991" i="9" s="1"/>
  <c r="J992" i="9"/>
  <c r="K992" i="9" s="1"/>
  <c r="J993" i="9"/>
  <c r="K993" i="9" s="1"/>
  <c r="J994" i="9"/>
  <c r="K994" i="9" s="1"/>
  <c r="J995" i="9"/>
  <c r="K995" i="9" s="1"/>
  <c r="J996" i="9"/>
  <c r="K996" i="9" s="1"/>
  <c r="J997" i="9"/>
  <c r="K997" i="9" s="1"/>
  <c r="J998" i="9"/>
  <c r="K998" i="9" s="1"/>
  <c r="J999" i="9"/>
  <c r="K999" i="9" s="1"/>
  <c r="J1000" i="9"/>
  <c r="K1000" i="9" s="1"/>
  <c r="J1001" i="9"/>
  <c r="K1001" i="9" s="1"/>
  <c r="J1002" i="9"/>
  <c r="K1002" i="9" s="1"/>
  <c r="J1003" i="9"/>
  <c r="K1003" i="9" s="1"/>
  <c r="J1004" i="9"/>
  <c r="K1004" i="9" s="1"/>
  <c r="J1005" i="9"/>
  <c r="K1005" i="9" s="1"/>
  <c r="J1006" i="9"/>
  <c r="J7" i="9"/>
  <c r="K7" i="9" s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7" i="7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7" i="2"/>
  <c r="J3" i="10"/>
  <c r="K1006" i="9"/>
  <c r="K313" i="9"/>
  <c r="K309" i="9"/>
  <c r="K305" i="9"/>
  <c r="K301" i="9"/>
  <c r="K297" i="9"/>
  <c r="K293" i="9"/>
  <c r="K289" i="9"/>
  <c r="K285" i="9"/>
  <c r="K281" i="9"/>
  <c r="K277" i="9"/>
  <c r="K273" i="9"/>
  <c r="K269" i="9"/>
  <c r="K265" i="9"/>
  <c r="K261" i="9"/>
  <c r="K257" i="9"/>
  <c r="K253" i="9"/>
  <c r="K249" i="9"/>
  <c r="K245" i="9"/>
  <c r="K241" i="9"/>
  <c r="K237" i="9"/>
  <c r="K233" i="9"/>
  <c r="K229" i="9"/>
  <c r="K225" i="9"/>
  <c r="K221" i="9"/>
  <c r="K217" i="9"/>
  <c r="K213" i="9"/>
  <c r="K209" i="9"/>
  <c r="K205" i="9"/>
  <c r="K201" i="9"/>
  <c r="K197" i="9"/>
  <c r="K193" i="9"/>
  <c r="K189" i="9"/>
  <c r="K185" i="9"/>
  <c r="K181" i="9"/>
  <c r="K180" i="9"/>
  <c r="K177" i="9"/>
  <c r="K173" i="9"/>
  <c r="K169" i="9"/>
  <c r="K165" i="9"/>
  <c r="K161" i="9"/>
  <c r="K157" i="9"/>
  <c r="K153" i="9"/>
  <c r="K152" i="9"/>
  <c r="K149" i="9"/>
  <c r="K145" i="9"/>
  <c r="K144" i="9"/>
  <c r="K141" i="9"/>
  <c r="K137" i="9"/>
  <c r="K133" i="9"/>
  <c r="K132" i="9"/>
  <c r="K129" i="9"/>
  <c r="K125" i="9"/>
  <c r="K124" i="9"/>
  <c r="K121" i="9"/>
  <c r="K117" i="9"/>
  <c r="K116" i="9"/>
  <c r="K113" i="9"/>
  <c r="K109" i="9"/>
  <c r="K105" i="9"/>
  <c r="K104" i="9"/>
  <c r="K101" i="9"/>
  <c r="K97" i="9"/>
  <c r="K96" i="9"/>
  <c r="K93" i="9"/>
  <c r="K89" i="9"/>
  <c r="K88" i="9"/>
  <c r="K85" i="9"/>
  <c r="K81" i="9"/>
  <c r="K80" i="9"/>
  <c r="K77" i="9"/>
  <c r="K76" i="9"/>
  <c r="K73" i="9"/>
  <c r="K69" i="9"/>
  <c r="K68" i="9"/>
  <c r="K65" i="9"/>
  <c r="K61" i="9"/>
  <c r="K60" i="9"/>
  <c r="K57" i="9"/>
  <c r="K53" i="9"/>
  <c r="K52" i="9"/>
  <c r="K49" i="9"/>
  <c r="K45" i="9"/>
  <c r="K41" i="9"/>
  <c r="K40" i="9"/>
  <c r="K37" i="9"/>
  <c r="K33" i="9"/>
  <c r="K32" i="9"/>
  <c r="K29" i="9"/>
  <c r="K25" i="9"/>
  <c r="K24" i="9"/>
  <c r="K21" i="9"/>
  <c r="K17" i="9"/>
  <c r="K16" i="9"/>
  <c r="K13" i="9"/>
  <c r="K12" i="9"/>
  <c r="K9" i="9"/>
  <c r="J3" i="9"/>
  <c r="J3" i="8"/>
  <c r="J3" i="7"/>
  <c r="J3" i="2"/>
  <c r="J7" i="1"/>
  <c r="L7" i="1" s="1"/>
  <c r="J8" i="1"/>
  <c r="J9" i="1"/>
  <c r="J10" i="1"/>
  <c r="J11" i="1"/>
  <c r="M5" i="11" l="1"/>
  <c r="M7" i="11" s="1"/>
  <c r="M4" i="11"/>
  <c r="M5" i="10"/>
  <c r="M4" i="10"/>
  <c r="M3" i="9"/>
  <c r="M4" i="9"/>
  <c r="M4" i="8"/>
  <c r="M5" i="8"/>
  <c r="M5" i="7"/>
  <c r="M4" i="7"/>
  <c r="M5" i="2"/>
  <c r="M4" i="2"/>
  <c r="L8" i="1"/>
  <c r="L9" i="1" s="1"/>
  <c r="L10" i="1" s="1"/>
  <c r="L11" i="1" s="1"/>
  <c r="N7" i="1"/>
  <c r="N8" i="1" s="1"/>
  <c r="N9" i="1" s="1"/>
  <c r="N10" i="1" s="1"/>
  <c r="N11" i="1" s="1"/>
  <c r="O7" i="1"/>
  <c r="O8" i="1" s="1"/>
  <c r="O9" i="1" s="1"/>
  <c r="O10" i="1" s="1"/>
  <c r="O11" i="1" s="1"/>
  <c r="P7" i="1"/>
  <c r="P8" i="1" s="1"/>
  <c r="P9" i="1" s="1"/>
  <c r="P10" i="1" s="1"/>
  <c r="P11" i="1" s="1"/>
  <c r="M7" i="1"/>
  <c r="M8" i="1" s="1"/>
  <c r="M9" i="1" s="1"/>
  <c r="M10" i="1" s="1"/>
  <c r="M11" i="1" s="1"/>
  <c r="M7" i="7" l="1"/>
</calcChain>
</file>

<file path=xl/sharedStrings.xml><?xml version="1.0" encoding="utf-8"?>
<sst xmlns="http://schemas.openxmlformats.org/spreadsheetml/2006/main" count="176" uniqueCount="53">
  <si>
    <t>REIT</t>
  </si>
  <si>
    <t>Gold</t>
  </si>
  <si>
    <t>Stocks</t>
  </si>
  <si>
    <t>Bills</t>
  </si>
  <si>
    <t>Bonds</t>
  </si>
  <si>
    <t>Year</t>
  </si>
  <si>
    <t>Resampled</t>
  </si>
  <si>
    <t>Name</t>
  </si>
  <si>
    <t>5 / REIT</t>
  </si>
  <si>
    <t>5 / Gold</t>
  </si>
  <si>
    <t>5 / Stocks</t>
  </si>
  <si>
    <t>5 / Bills</t>
  </si>
  <si>
    <t>5 / Bonds</t>
  </si>
  <si>
    <t>Description</t>
  </si>
  <si>
    <t>Output</t>
  </si>
  <si>
    <t>Iteration  /   Cell</t>
  </si>
  <si>
    <t>Sheet1!L11</t>
  </si>
  <si>
    <t>Sheet1!M11</t>
  </si>
  <si>
    <t>Sheet1!N11</t>
  </si>
  <si>
    <t>Sheet1!O11</t>
  </si>
  <si>
    <t>Sheet1!P11</t>
  </si>
  <si>
    <t>Total</t>
  </si>
  <si>
    <t>Return</t>
  </si>
  <si>
    <t>Mean</t>
  </si>
  <si>
    <t>VAR</t>
  </si>
  <si>
    <t>&gt;=</t>
  </si>
  <si>
    <t>Sigma</t>
  </si>
  <si>
    <t>risk free</t>
  </si>
  <si>
    <t>Sharpe</t>
  </si>
  <si>
    <t>Worst</t>
  </si>
  <si>
    <t>downside</t>
  </si>
  <si>
    <t>Target</t>
  </si>
  <si>
    <t>Downside Risk</t>
  </si>
  <si>
    <t>Beta</t>
  </si>
  <si>
    <t>COND VAR</t>
  </si>
  <si>
    <t>5TH PERCENTILE</t>
  </si>
  <si>
    <t>MEAN-RF RATE</t>
  </si>
  <si>
    <t>-------------</t>
  </si>
  <si>
    <t>SIGMA</t>
  </si>
  <si>
    <t>MAX WORST CASE</t>
  </si>
  <si>
    <t>MAX SHARPE RATIO</t>
  </si>
  <si>
    <t>MAX</t>
  </si>
  <si>
    <t>MINIMIZE AVERAGE AMT</t>
  </si>
  <si>
    <t>BY WHICH I FAIL TO MEET GOAL</t>
  </si>
  <si>
    <t>SUBJECT TO</t>
  </si>
  <si>
    <t>MEAN RETURN&gt;=DESIRED MEAN</t>
  </si>
  <si>
    <t>SUBJECT TO  EXPECTED RETURN&gt;=DESIRED EXPECTED RETURN</t>
  </si>
  <si>
    <t>SUBJECT TO EXPECTED RETURN&gt;=DESIRED EXPECTED RETURN</t>
  </si>
  <si>
    <t>MAXIMIZE MEAN RETURN</t>
  </si>
  <si>
    <t>BETA PORTFOLIO&lt;=DESIRED BETA</t>
  </si>
  <si>
    <t>MAXIMIZE CONDITIONAL VAR</t>
  </si>
  <si>
    <t>(AVERAGE LOSSIN BOTTOM 5% OF RESULTS)</t>
  </si>
  <si>
    <t>EXPECTED RETURN&gt;=DESIRED EXPECTED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</si>
</sst>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tabSelected="1" workbookViewId="0">
      <selection activeCell="J12" sqref="J12"/>
    </sheetView>
  </sheetViews>
  <sheetFormatPr defaultRowHeight="14.5" x14ac:dyDescent="0.35"/>
  <cols>
    <col min="10" max="10" width="12.26953125" customWidth="1"/>
  </cols>
  <sheetData>
    <row r="4" spans="3:16" x14ac:dyDescent="0.35">
      <c r="C4" t="s">
        <v>5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L4">
        <v>2</v>
      </c>
      <c r="M4">
        <v>3</v>
      </c>
      <c r="N4">
        <v>4</v>
      </c>
      <c r="O4">
        <v>5</v>
      </c>
      <c r="P4">
        <v>6</v>
      </c>
    </row>
    <row r="5" spans="3:16" x14ac:dyDescent="0.35">
      <c r="C5">
        <v>1972</v>
      </c>
      <c r="D5">
        <v>0.11192500000000001</v>
      </c>
      <c r="E5">
        <v>0.46538895152198406</v>
      </c>
      <c r="F5">
        <v>0.18759999999999999</v>
      </c>
      <c r="G5">
        <v>3.95E-2</v>
      </c>
      <c r="H5">
        <v>2.8199999999999999E-2</v>
      </c>
      <c r="K5" t="s">
        <v>5</v>
      </c>
      <c r="L5" t="s">
        <v>0</v>
      </c>
      <c r="M5" t="s">
        <v>1</v>
      </c>
      <c r="N5" t="s">
        <v>2</v>
      </c>
      <c r="O5" t="s">
        <v>3</v>
      </c>
      <c r="P5" t="s">
        <v>4</v>
      </c>
    </row>
    <row r="6" spans="3:16" x14ac:dyDescent="0.35">
      <c r="C6">
        <v>1973</v>
      </c>
      <c r="D6">
        <v>-0.27216699999999999</v>
      </c>
      <c r="E6">
        <v>0.76565625480843225</v>
      </c>
      <c r="F6">
        <v>-0.1431</v>
      </c>
      <c r="G6">
        <v>6.7299999999999999E-2</v>
      </c>
      <c r="H6">
        <v>3.6600000000000001E-2</v>
      </c>
      <c r="J6" t="s">
        <v>6</v>
      </c>
      <c r="K6">
        <v>0</v>
      </c>
      <c r="L6">
        <v>1</v>
      </c>
      <c r="M6">
        <v>1</v>
      </c>
      <c r="N6">
        <v>1</v>
      </c>
      <c r="O6">
        <v>1</v>
      </c>
      <c r="P6">
        <v>1</v>
      </c>
    </row>
    <row r="7" spans="3:16" x14ac:dyDescent="0.35">
      <c r="C7">
        <v>1974</v>
      </c>
      <c r="D7">
        <v>-0.42231600000000002</v>
      </c>
      <c r="E7">
        <v>0.6122004357298475</v>
      </c>
      <c r="F7">
        <v>-0.25900000000000001</v>
      </c>
      <c r="G7">
        <v>7.7799999999999994E-2</v>
      </c>
      <c r="H7">
        <v>1.9900000000000001E-2</v>
      </c>
      <c r="J7">
        <f ca="1">_xll.RiskDuniform($C$5:$C$47)</f>
        <v>1980</v>
      </c>
      <c r="K7">
        <v>1</v>
      </c>
      <c r="L7">
        <f t="shared" ref="L7:P10" ca="1" si="0">L6*(1+VLOOKUP($J7,lookup,L$4))</f>
        <v>1.280195</v>
      </c>
      <c r="M7">
        <f t="shared" ca="1" si="0"/>
        <v>1.0590339892665475</v>
      </c>
      <c r="N7">
        <f t="shared" ca="1" si="0"/>
        <v>1.3174000000000001</v>
      </c>
      <c r="O7">
        <f t="shared" ca="1" si="0"/>
        <v>1.1122000000000001</v>
      </c>
      <c r="P7">
        <f t="shared" ca="1" si="0"/>
        <v>0.97009999999999996</v>
      </c>
    </row>
    <row r="8" spans="3:16" x14ac:dyDescent="0.35">
      <c r="C8">
        <v>1975</v>
      </c>
      <c r="D8">
        <v>0.363367</v>
      </c>
      <c r="E8">
        <v>-0.24135135135135138</v>
      </c>
      <c r="F8">
        <v>0.37</v>
      </c>
      <c r="G8">
        <v>5.9900000000000002E-2</v>
      </c>
      <c r="H8">
        <v>3.61E-2</v>
      </c>
      <c r="J8">
        <f ca="1">_xll.RiskDuniform($C$5:$C$47)</f>
        <v>1979</v>
      </c>
      <c r="K8">
        <v>2</v>
      </c>
      <c r="L8">
        <f t="shared" ca="1" si="0"/>
        <v>1.6709873257000001</v>
      </c>
      <c r="M8">
        <f t="shared" ca="1" si="0"/>
        <v>2.6062073519700641</v>
      </c>
      <c r="N8">
        <f t="shared" ca="1" si="0"/>
        <v>1.5613824800000002</v>
      </c>
      <c r="O8">
        <f t="shared" ca="1" si="0"/>
        <v>1.2227526799999999</v>
      </c>
      <c r="P8">
        <f t="shared" ca="1" si="0"/>
        <v>0.97659966999999992</v>
      </c>
    </row>
    <row r="9" spans="3:16" x14ac:dyDescent="0.35">
      <c r="C9">
        <v>1976</v>
      </c>
      <c r="D9">
        <v>0.48973700000000003</v>
      </c>
      <c r="E9">
        <v>-3.0281439258995371E-2</v>
      </c>
      <c r="F9">
        <v>0.23830000000000001</v>
      </c>
      <c r="G9">
        <v>4.9700000000000001E-2</v>
      </c>
      <c r="H9">
        <v>0.1598</v>
      </c>
      <c r="J9">
        <f ca="1">_xll.RiskDuniform($C$5:$C$47)</f>
        <v>1985</v>
      </c>
      <c r="K9">
        <v>3</v>
      </c>
      <c r="L9">
        <f t="shared" ca="1" si="0"/>
        <v>1.7699081043941143</v>
      </c>
      <c r="M9">
        <f t="shared" ca="1" si="0"/>
        <v>2.7836422035245976</v>
      </c>
      <c r="N9">
        <f t="shared" ca="1" si="0"/>
        <v>2.0491583667520001</v>
      </c>
      <c r="O9">
        <f t="shared" ca="1" si="0"/>
        <v>1.3143368557319999</v>
      </c>
      <c r="P9">
        <f t="shared" ca="1" si="0"/>
        <v>1.2276834451569998</v>
      </c>
    </row>
    <row r="10" spans="3:16" x14ac:dyDescent="0.35">
      <c r="C10">
        <v>1977</v>
      </c>
      <c r="D10">
        <v>0.19076499999999999</v>
      </c>
      <c r="E10">
        <v>0.2387950036737693</v>
      </c>
      <c r="F10">
        <v>-6.9800000000000001E-2</v>
      </c>
      <c r="G10">
        <v>5.1299999999999998E-2</v>
      </c>
      <c r="H10">
        <v>1.29E-2</v>
      </c>
      <c r="J10">
        <f ca="1">_xll.RiskDuniform($C$5:$C$47)</f>
        <v>2003</v>
      </c>
      <c r="K10">
        <v>4</v>
      </c>
      <c r="L10">
        <f t="shared" ca="1" si="0"/>
        <v>2.450727055577143</v>
      </c>
      <c r="M10">
        <f t="shared" ca="1" si="0"/>
        <v>3.3774641814827961</v>
      </c>
      <c r="N10">
        <f t="shared" ca="1" si="0"/>
        <v>2.6302996795628677</v>
      </c>
      <c r="O10">
        <f t="shared" ca="1" si="0"/>
        <v>1.3278745253460393</v>
      </c>
      <c r="P10">
        <f t="shared" ca="1" si="0"/>
        <v>1.2323486422485965</v>
      </c>
    </row>
    <row r="11" spans="3:16" x14ac:dyDescent="0.35">
      <c r="C11">
        <v>1978</v>
      </c>
      <c r="D11">
        <v>-1.6404999999999999E-2</v>
      </c>
      <c r="E11">
        <v>0.34727164887307244</v>
      </c>
      <c r="F11">
        <v>6.5100000000000005E-2</v>
      </c>
      <c r="G11">
        <v>6.93E-2</v>
      </c>
      <c r="H11">
        <v>-7.7999999999999996E-3</v>
      </c>
      <c r="J11">
        <f ca="1">_xll.RiskDuniform($C$5:$C$47)</f>
        <v>1979</v>
      </c>
      <c r="K11">
        <v>5</v>
      </c>
      <c r="L11">
        <f ca="1">_xll.RiskOutput(,K11,1)+L10*(1+VLOOKUP($J11,lookup,L$4))</f>
        <v>3.1988359965626221</v>
      </c>
      <c r="M11">
        <f ca="1">_xll.RiskOutput(,K11,2)+M10*(1+VLOOKUP($J11,lookup,M$4))</f>
        <v>8.311699218352997</v>
      </c>
      <c r="N11">
        <f ca="1">_xll.RiskOutput(,K11,3)+N10*(1+VLOOKUP($J11,lookup,N$4))</f>
        <v>3.1174311802179107</v>
      </c>
      <c r="O11">
        <f ca="1">_xll.RiskOutput(,K11,4)+O10*(1+VLOOKUP($J11,lookup,O$4))</f>
        <v>1.4598652531654355</v>
      </c>
      <c r="P11">
        <f ca="1">_xll.RiskOutput(,K11,5)+P10*(1+VLOOKUP($J11,lookup,P$4))</f>
        <v>1.2406053781516619</v>
      </c>
    </row>
    <row r="12" spans="3:16" x14ac:dyDescent="0.35">
      <c r="C12">
        <v>1979</v>
      </c>
      <c r="D12">
        <v>0.30525999999999998</v>
      </c>
      <c r="E12">
        <v>1.4609289016068678</v>
      </c>
      <c r="F12">
        <v>0.1852</v>
      </c>
      <c r="G12">
        <v>9.9400000000000002E-2</v>
      </c>
      <c r="H12">
        <v>6.7000000000000002E-3</v>
      </c>
    </row>
    <row r="13" spans="3:16" x14ac:dyDescent="0.35">
      <c r="C13">
        <v>1980</v>
      </c>
      <c r="D13">
        <v>0.28019500000000003</v>
      </c>
      <c r="E13">
        <v>5.9033989266547404E-2</v>
      </c>
      <c r="F13">
        <v>0.31740000000000002</v>
      </c>
      <c r="G13">
        <v>0.11219999999999999</v>
      </c>
      <c r="H13">
        <v>-2.9899999999999999E-2</v>
      </c>
    </row>
    <row r="14" spans="3:16" x14ac:dyDescent="0.35">
      <c r="C14">
        <v>1981</v>
      </c>
      <c r="D14">
        <v>8.5755999999999999E-2</v>
      </c>
      <c r="E14">
        <v>-0.32601351351351349</v>
      </c>
      <c r="F14">
        <v>-4.7E-2</v>
      </c>
      <c r="G14">
        <v>0.14299999999999999</v>
      </c>
      <c r="H14">
        <v>8.2000000000000003E-2</v>
      </c>
    </row>
    <row r="15" spans="3:16" x14ac:dyDescent="0.35">
      <c r="C15">
        <v>1982</v>
      </c>
      <c r="D15">
        <v>0.31644</v>
      </c>
      <c r="E15">
        <v>0.13471177944862156</v>
      </c>
      <c r="F15">
        <v>0.20419999999999999</v>
      </c>
      <c r="G15">
        <v>0.1101</v>
      </c>
      <c r="H15">
        <v>0.3281</v>
      </c>
    </row>
    <row r="16" spans="3:16" x14ac:dyDescent="0.35">
      <c r="C16">
        <v>1983</v>
      </c>
      <c r="D16">
        <v>0.254689</v>
      </c>
      <c r="E16">
        <v>-0.15184980673660961</v>
      </c>
      <c r="F16">
        <v>0.22339999999999999</v>
      </c>
      <c r="G16">
        <v>8.4500000000000006E-2</v>
      </c>
      <c r="H16">
        <v>3.2000000000000001E-2</v>
      </c>
    </row>
    <row r="17" spans="3:8" x14ac:dyDescent="0.35">
      <c r="C17">
        <v>1984</v>
      </c>
      <c r="D17">
        <v>0.14815300000000001</v>
      </c>
      <c r="E17">
        <v>-0.20247395833333334</v>
      </c>
      <c r="F17">
        <v>6.1499999999999999E-2</v>
      </c>
      <c r="G17">
        <v>9.6100000000000005E-2</v>
      </c>
      <c r="H17">
        <v>0.13730000000000001</v>
      </c>
    </row>
    <row r="18" spans="3:8" x14ac:dyDescent="0.35">
      <c r="C18">
        <v>1985</v>
      </c>
      <c r="D18">
        <v>5.9199000000000002E-2</v>
      </c>
      <c r="E18">
        <v>6.8081632653061303E-2</v>
      </c>
      <c r="F18">
        <v>0.31240000000000001</v>
      </c>
      <c r="G18">
        <v>7.4899999999999994E-2</v>
      </c>
      <c r="H18">
        <v>0.2571</v>
      </c>
    </row>
    <row r="19" spans="3:8" x14ac:dyDescent="0.35">
      <c r="C19">
        <v>1986</v>
      </c>
      <c r="D19">
        <v>0.19175799999999998</v>
      </c>
      <c r="E19">
        <v>0.23020483032711694</v>
      </c>
      <c r="F19">
        <v>0.18490000000000001</v>
      </c>
      <c r="G19">
        <v>6.0400000000000002E-2</v>
      </c>
      <c r="H19">
        <v>0.24279999999999999</v>
      </c>
    </row>
    <row r="20" spans="3:8" x14ac:dyDescent="0.35">
      <c r="C20">
        <v>1987</v>
      </c>
      <c r="D20">
        <v>-0.106686</v>
      </c>
      <c r="E20">
        <v>0.20303180914512936</v>
      </c>
      <c r="F20">
        <v>5.8099999999999999E-2</v>
      </c>
      <c r="G20">
        <v>5.7200000000000001E-2</v>
      </c>
      <c r="H20">
        <v>-4.9599999999999998E-2</v>
      </c>
    </row>
    <row r="21" spans="3:8" x14ac:dyDescent="0.35">
      <c r="C21">
        <v>1988</v>
      </c>
      <c r="D21">
        <v>0.11355399999999999</v>
      </c>
      <c r="E21">
        <v>-0.14563106796116504</v>
      </c>
      <c r="F21">
        <v>0.16539999999999999</v>
      </c>
      <c r="G21">
        <v>6.4500000000000002E-2</v>
      </c>
      <c r="H21">
        <v>8.2199999999999995E-2</v>
      </c>
    </row>
    <row r="22" spans="3:8" x14ac:dyDescent="0.35">
      <c r="C22">
        <v>1989</v>
      </c>
      <c r="D22">
        <v>-1.8135999999999999E-2</v>
      </c>
      <c r="E22">
        <v>-2.8892649903288308E-2</v>
      </c>
      <c r="F22">
        <v>0.31480000000000002</v>
      </c>
      <c r="G22">
        <v>8.1100000000000005E-2</v>
      </c>
      <c r="H22">
        <v>0.1769</v>
      </c>
    </row>
    <row r="23" spans="3:8" x14ac:dyDescent="0.35">
      <c r="C23">
        <v>1990</v>
      </c>
      <c r="D23">
        <v>-0.17345099999999999</v>
      </c>
      <c r="E23">
        <v>-2.2781028258433905E-2</v>
      </c>
      <c r="F23">
        <v>-3.0599999999999999E-2</v>
      </c>
      <c r="G23">
        <v>7.5499999999999998E-2</v>
      </c>
      <c r="H23">
        <v>6.2399999999999997E-2</v>
      </c>
    </row>
    <row r="24" spans="3:8" x14ac:dyDescent="0.35">
      <c r="C24">
        <v>1991</v>
      </c>
      <c r="D24">
        <v>0.35679099999999997</v>
      </c>
      <c r="E24">
        <v>-0.10522292993630576</v>
      </c>
      <c r="F24">
        <v>0.30230000000000001</v>
      </c>
      <c r="G24">
        <v>5.6099999999999997E-2</v>
      </c>
      <c r="H24">
        <v>0.15</v>
      </c>
    </row>
    <row r="25" spans="3:8" x14ac:dyDescent="0.35">
      <c r="C25">
        <v>1992</v>
      </c>
      <c r="D25">
        <v>0.121754</v>
      </c>
      <c r="E25">
        <v>-6.2072892938496618E-2</v>
      </c>
      <c r="F25">
        <v>7.4899999999999994E-2</v>
      </c>
      <c r="G25">
        <v>3.4099999999999998E-2</v>
      </c>
      <c r="H25">
        <v>9.3600000000000003E-2</v>
      </c>
    </row>
    <row r="26" spans="3:8" x14ac:dyDescent="0.35">
      <c r="C26">
        <v>1993</v>
      </c>
      <c r="D26">
        <v>0.185472</v>
      </c>
      <c r="E26">
        <v>0.19914996964177301</v>
      </c>
      <c r="F26">
        <v>9.9699999999999997E-2</v>
      </c>
      <c r="G26">
        <v>2.98E-2</v>
      </c>
      <c r="H26">
        <v>0.1421</v>
      </c>
    </row>
    <row r="27" spans="3:8" x14ac:dyDescent="0.35">
      <c r="C27">
        <v>1994</v>
      </c>
      <c r="D27">
        <v>8.0549999999999997E-3</v>
      </c>
      <c r="E27">
        <v>-3.44303797468355E-2</v>
      </c>
      <c r="F27">
        <v>1.3299999999999999E-2</v>
      </c>
      <c r="G27">
        <v>3.9899999999999998E-2</v>
      </c>
      <c r="H27">
        <v>-8.0399999999999999E-2</v>
      </c>
    </row>
    <row r="28" spans="3:8" x14ac:dyDescent="0.35">
      <c r="C28">
        <v>1995</v>
      </c>
      <c r="D28">
        <v>0.18309</v>
      </c>
      <c r="E28">
        <v>1.4944939695857487E-2</v>
      </c>
      <c r="F28">
        <v>0.372</v>
      </c>
      <c r="G28">
        <v>5.5199999999999999E-2</v>
      </c>
      <c r="H28">
        <v>0.23480000000000001</v>
      </c>
    </row>
    <row r="29" spans="3:8" x14ac:dyDescent="0.35">
      <c r="C29">
        <v>1996</v>
      </c>
      <c r="D29">
        <v>0.35753599999999996</v>
      </c>
      <c r="E29">
        <v>-4.9857917850684601E-2</v>
      </c>
      <c r="F29">
        <v>0.2268</v>
      </c>
      <c r="G29">
        <v>5.0200000000000002E-2</v>
      </c>
      <c r="H29">
        <v>1.43E-2</v>
      </c>
    </row>
    <row r="30" spans="3:8" x14ac:dyDescent="0.35">
      <c r="C30">
        <v>1997</v>
      </c>
      <c r="D30">
        <v>0.188609</v>
      </c>
      <c r="E30">
        <v>-0.21778140293637852</v>
      </c>
      <c r="F30">
        <v>0.33100000000000002</v>
      </c>
      <c r="G30">
        <v>5.0500000000000003E-2</v>
      </c>
      <c r="H30">
        <v>9.9400000000000002E-2</v>
      </c>
    </row>
    <row r="31" spans="3:8" x14ac:dyDescent="0.35">
      <c r="C31">
        <v>1998</v>
      </c>
      <c r="D31">
        <v>-0.18822700000000001</v>
      </c>
      <c r="E31">
        <v>1.9117135905457468E-3</v>
      </c>
      <c r="F31">
        <v>0.28339999999999999</v>
      </c>
      <c r="G31">
        <v>4.7300000000000002E-2</v>
      </c>
      <c r="H31">
        <v>0.1492</v>
      </c>
    </row>
    <row r="32" spans="3:8" x14ac:dyDescent="0.35">
      <c r="C32">
        <v>1999</v>
      </c>
      <c r="D32">
        <v>-6.4758999999999997E-2</v>
      </c>
      <c r="E32">
        <v>-2.1509106678230663E-2</v>
      </c>
      <c r="F32">
        <v>0.2089</v>
      </c>
      <c r="G32">
        <v>4.5100000000000001E-2</v>
      </c>
      <c r="H32">
        <v>-8.2500000000000004E-2</v>
      </c>
    </row>
    <row r="33" spans="3:8" x14ac:dyDescent="0.35">
      <c r="C33">
        <v>2000</v>
      </c>
      <c r="D33">
        <v>0.25890200000000002</v>
      </c>
      <c r="E33">
        <v>-3.2795603616380072E-2</v>
      </c>
      <c r="F33">
        <v>-9.0300000000000005E-2</v>
      </c>
      <c r="G33">
        <v>5.7599999999999998E-2</v>
      </c>
      <c r="H33">
        <v>0.1666</v>
      </c>
    </row>
    <row r="34" spans="3:8" x14ac:dyDescent="0.35">
      <c r="C34">
        <v>2001</v>
      </c>
      <c r="D34">
        <v>0.15502021837079205</v>
      </c>
      <c r="E34">
        <v>1.9428152492668663E-2</v>
      </c>
      <c r="F34">
        <v>-0.11849999999999999</v>
      </c>
      <c r="G34">
        <v>3.6700000000000003E-2</v>
      </c>
      <c r="H34">
        <v>5.57E-2</v>
      </c>
    </row>
    <row r="35" spans="3:8" x14ac:dyDescent="0.35">
      <c r="C35">
        <v>2002</v>
      </c>
      <c r="D35">
        <v>5.2155705932549701E-2</v>
      </c>
      <c r="E35">
        <v>0.23049262855088085</v>
      </c>
      <c r="F35">
        <v>-0.21970000000000001</v>
      </c>
      <c r="G35">
        <v>1.66E-2</v>
      </c>
      <c r="H35">
        <v>0.1512</v>
      </c>
    </row>
    <row r="36" spans="3:8" x14ac:dyDescent="0.35">
      <c r="C36">
        <v>2003</v>
      </c>
      <c r="D36">
        <v>0.38466344636355609</v>
      </c>
      <c r="E36">
        <v>0.21332554061952075</v>
      </c>
      <c r="F36">
        <v>0.28360000000000002</v>
      </c>
      <c r="G36">
        <v>1.03E-2</v>
      </c>
      <c r="H36">
        <v>3.8E-3</v>
      </c>
    </row>
    <row r="37" spans="3:8" x14ac:dyDescent="0.35">
      <c r="C37">
        <v>2004</v>
      </c>
      <c r="D37">
        <v>0.3040950579347077</v>
      </c>
      <c r="E37">
        <v>2.7938342967244758E-2</v>
      </c>
      <c r="F37">
        <v>0.1074</v>
      </c>
      <c r="G37">
        <v>1.23E-2</v>
      </c>
      <c r="H37">
        <v>4.4900000000000002E-2</v>
      </c>
    </row>
    <row r="38" spans="3:8" x14ac:dyDescent="0.35">
      <c r="C38">
        <v>2005</v>
      </c>
      <c r="D38">
        <v>8.2881613678449373E-2</v>
      </c>
      <c r="E38">
        <v>0.22012652296157448</v>
      </c>
      <c r="F38">
        <v>4.8300000000000003E-2</v>
      </c>
      <c r="G38">
        <v>3.0099999999999998E-2</v>
      </c>
      <c r="H38">
        <v>2.87E-2</v>
      </c>
    </row>
    <row r="39" spans="3:8" x14ac:dyDescent="0.35">
      <c r="C39">
        <v>2006</v>
      </c>
      <c r="D39">
        <v>0.34351350828461791</v>
      </c>
      <c r="E39">
        <v>0.23043686989918388</v>
      </c>
      <c r="F39">
        <v>0.15609999999999999</v>
      </c>
      <c r="G39">
        <v>4.6800000000000001E-2</v>
      </c>
      <c r="H39">
        <v>1.9599999999999999E-2</v>
      </c>
    </row>
    <row r="40" spans="3:8" x14ac:dyDescent="0.35">
      <c r="C40">
        <v>2007</v>
      </c>
      <c r="D40">
        <v>-0.17831286806619573</v>
      </c>
      <c r="E40">
        <v>0.31213421771361688</v>
      </c>
      <c r="F40">
        <v>5.4800000000000001E-2</v>
      </c>
      <c r="G40">
        <v>4.6399999999999997E-2</v>
      </c>
      <c r="H40">
        <v>0.1021</v>
      </c>
    </row>
    <row r="41" spans="3:8" x14ac:dyDescent="0.35">
      <c r="C41">
        <v>2008</v>
      </c>
      <c r="D41">
        <v>-0.37335737073269881</v>
      </c>
      <c r="E41">
        <v>3.4493012191495691E-2</v>
      </c>
      <c r="F41">
        <v>-0.36549999999999999</v>
      </c>
      <c r="G41">
        <v>1.5900000000000001E-2</v>
      </c>
      <c r="H41">
        <v>0.20100000000000001</v>
      </c>
    </row>
    <row r="42" spans="3:8" x14ac:dyDescent="0.35">
      <c r="C42">
        <v>2009</v>
      </c>
      <c r="D42">
        <v>0.27447385616306352</v>
      </c>
      <c r="E42">
        <v>0.27967806841046278</v>
      </c>
      <c r="F42">
        <v>0.25940000000000002</v>
      </c>
      <c r="G42">
        <v>1.4E-3</v>
      </c>
      <c r="H42">
        <v>-0.11119999999999999</v>
      </c>
    </row>
    <row r="43" spans="3:8" x14ac:dyDescent="0.35">
      <c r="C43">
        <v>2010</v>
      </c>
      <c r="D43">
        <v>0.27580178153182211</v>
      </c>
      <c r="E43">
        <v>0.26280323450134768</v>
      </c>
      <c r="F43">
        <v>0.1482</v>
      </c>
      <c r="G43">
        <v>1.2999999999999999E-3</v>
      </c>
      <c r="H43">
        <v>8.4599999999999995E-2</v>
      </c>
    </row>
    <row r="44" spans="3:8" x14ac:dyDescent="0.35">
      <c r="C44">
        <v>2011</v>
      </c>
      <c r="D44">
        <v>7.2774791913012615E-2</v>
      </c>
      <c r="E44">
        <v>0.13127001067235858</v>
      </c>
      <c r="F44">
        <v>2.1000000000000001E-2</v>
      </c>
      <c r="G44">
        <v>2.9999999999999997E-4</v>
      </c>
      <c r="H44">
        <v>0.16039999999999999</v>
      </c>
    </row>
    <row r="45" spans="3:8" x14ac:dyDescent="0.35">
      <c r="C45">
        <v>2012</v>
      </c>
      <c r="D45">
        <v>0.20144666240860665</v>
      </c>
      <c r="E45">
        <v>5.7547169811320756E-2</v>
      </c>
      <c r="F45">
        <v>0.15890000000000001</v>
      </c>
      <c r="G45">
        <v>5.0000000000000001E-4</v>
      </c>
      <c r="H45">
        <v>2.9700000000000001E-2</v>
      </c>
    </row>
    <row r="46" spans="3:8" x14ac:dyDescent="0.35">
      <c r="C46">
        <v>2013</v>
      </c>
      <c r="D46">
        <v>3.2086090486978636E-2</v>
      </c>
      <c r="E46">
        <v>-0.27460600654177819</v>
      </c>
      <c r="F46">
        <v>0.32150000000000001</v>
      </c>
      <c r="G46">
        <v>6.9999999999999999E-4</v>
      </c>
      <c r="H46">
        <v>-9.0999999999999998E-2</v>
      </c>
    </row>
    <row r="47" spans="3:8" x14ac:dyDescent="0.35">
      <c r="C47">
        <v>2014</v>
      </c>
      <c r="D47">
        <v>0.27147377247783866</v>
      </c>
      <c r="E47">
        <v>-2.9104324656691945E-2</v>
      </c>
      <c r="F47">
        <v>0.13519999999999999</v>
      </c>
      <c r="G47">
        <v>5.0000000000000001E-4</v>
      </c>
      <c r="H47">
        <v>0.1075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2" sqref="L12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6.1808173224402255E-2</v>
      </c>
      <c r="F3" s="1">
        <v>0.14344654480566094</v>
      </c>
      <c r="G3" s="1">
        <v>0.21721527071708036</v>
      </c>
      <c r="H3" s="1">
        <v>0.20951729475092037</v>
      </c>
      <c r="I3" s="1">
        <v>0.36801270845326489</v>
      </c>
      <c r="J3">
        <f>SUM(E3:I3)</f>
        <v>0.99999999195132871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8.7844824113029338E-2</v>
      </c>
      <c r="N4" t="s">
        <v>25</v>
      </c>
      <c r="O4">
        <v>7.0000000000000007E-2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4.2725910356583796E-2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4.609980469016528E-2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0.1135231432021615</v>
      </c>
      <c r="L8" t="s">
        <v>41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0.11577770650291686</v>
      </c>
      <c r="L9" t="s">
        <v>35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8.4299568494758947E-2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7.4167148934764615E-2</v>
      </c>
      <c r="L11" t="s">
        <v>46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0.1177466309408548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3.1476875868451604E-2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7.3568497200518834E-2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4.90464818444174E-2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9.1804416995827642E-2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0.10721751088037967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7.7331647452996588E-2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6.2174587455250174E-2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9.1516290768838493E-2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7.7460332394533093E-2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6.1727635491265032E-2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0.12137430952054129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0.14190358466551944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4.8359227613920641E-2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4.8100232593969894E-2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5.3373111306783017E-2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7.3648804803652768E-2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7.696760324849139E-2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0.13658189256042008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8.4538202267100626E-2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1.208056357572862E-2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8.1627546686078079E-2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7.3984617209945647E-2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9.6100422427389143E-2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0.11887148634579048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7.004786440777111E-2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7.9887197315106517E-2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0.10209631396471064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0.11530248747895522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4.7290657458532559E-2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6.5080632308421871E-2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9.3749488048402663E-2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9.925171623035145E-2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6.3400222057673261E-2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5.3142286997514887E-2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5.1633719978816162E-2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7.7847163535396557E-2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5.0514048810878842E-2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4.3147823774457361E-2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8.7665566925835714E-2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0.10843014788982397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7.8285894911042986E-2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0.10475429177606488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8.5141957405489244E-2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8.4395051833913604E-2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8.848942515363567E-2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7.2657733428311833E-2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0.13337233409222349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8.4221440770665623E-2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3.3453514934012718E-2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5.6320684075490179E-2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4.1620950537694545E-2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9.8200109247673195E-2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9.0618726620465218E-2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2.323831148167721E-2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1.5957512854088751E-2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5.8165371415835665E-2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7.324371785739503E-2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9.8529968657936173E-2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7.2492282041645595E-2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9.1676597259349402E-2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0.10129766773693372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8.7728988540013209E-2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4.6617347161590716E-2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9.4243527518750314E-2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4.5141548212619398E-2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8.5454251630972644E-2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8.8847263833430112E-2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7.875161991504176E-2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3.9411708968007053E-2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4.0240513496115238E-2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9.1151139110886348E-2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8.3096063327567915E-2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0.10203050102185185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7.722870606625043E-2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7.0917742089630309E-2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7.1068759393718706E-2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7.8144333444204905E-2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8.288917785964367E-2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0.11196178730422512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0.13886686991813568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0.12187989488344719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5.6868726730845642E-2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0.10964492646854018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0.10391481469074448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8.3834342785212179E-2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5.6914485249272007E-2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5.712255825099688E-2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7.8863405733248682E-2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0.1055653876076923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6.6113812534211114E-2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7.349312590771806E-2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7.4970393824805859E-2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0.1033620246592124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0.11193558551053684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0.10280172430096912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0.10537714836920986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0.1134655376875966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5.7188054637427044E-2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0.14301720458938472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9.5991895324075038E-2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5.067936428609876E-2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0.10352919945164407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5.5207153063155268E-2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0.11974857433830488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8.8877136493690445E-2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0.10871791412446608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0.11904797332869266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0.13171792558607853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7.0557086478140407E-2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6.6690221386995541E-2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5.552881071789062E-2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0.15506309397117746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8.9132076539505611E-2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1.9461796542352028E-2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6.0432754991065041E-2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7.8543484004515163E-2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0.11987077148593395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0.1415245009176147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0.12995188106311462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8.9438711765835732E-2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0.10411825007277775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6.5565684212189224E-2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0.11998072074080768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5.2907555636377168E-2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0.15505031453949458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0.12657361898818031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9.7665014942227124E-2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0.11817486243842446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8.4302568727659066E-2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7.8499297891852171E-2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0.10318849832782551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5.394569337493893E-2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4.5348657742711129E-2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0.14039528817690106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0.14071694273344204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8.375069424485182E-2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3.1386515100884527E-2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7.7485936428178803E-2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0.12700225054796177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6.1797006926454401E-2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0.12860372939049181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3.8337812803192373E-2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6.5897044256361337E-2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0.10393748218798904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5.0086035728440947E-2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6.9496106533482482E-2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7.9281401466377854E-2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9.6974158746480521E-2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7.9400203856474505E-2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3.0561156290946467E-2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7.2472150692438175E-2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0.1156640725068796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3.9529517001602343E-2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0.12990892357206274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6.2741913598723054E-2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6.573378717552103E-2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8.2821045345942812E-2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9.9565555648037929E-2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0.11238920138994879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0.11507234077839845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0.12389082971205623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6.2425009113429075E-2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5.9564382256954707E-2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2.5825954077435931E-2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8.4689822169365714E-2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8.6941555056385234E-2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6.7791606906635993E-2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0.13658098405467101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5.8264662909542908E-2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5.5863385389208986E-2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6.9090966833140088E-2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0.11650210691513196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9.4002796437802738E-2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0.1114347789521426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8.0213289774054175E-2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6.1355716351460865E-2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0.1169065415635564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0.10764122703026979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8.669145459977412E-2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9.7025243484258228E-2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6.7334922747834591E-2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0.1282183985685601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0.10243621722442353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8.0396741940616634E-2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0.12915546212582441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4.8408466753407486E-2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8.471925596960439E-2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8.9631574900182365E-2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0.10003869855610281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0.14180985263617507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0.1683696127432992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3.9650964497101926E-2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8.9196405483367824E-2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7.5913761292948356E-2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7.5912337956101528E-2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4.4384806470733285E-2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6.640121312041436E-2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0.11145786361222743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5.824674010095543E-2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8.8595685049198014E-2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9.9465331635038012E-2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4.725989062056124E-2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5.0195477811705747E-2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0.11185041883518032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0.11533239120204852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6.0496539734055998E-2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8.8209465944806942E-2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5.9387189208283342E-2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5.9493610098166005E-2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6.8869319638338311E-2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0.10915185495868784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0.12395650692567894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9.0393233342694446E-2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6.1136020328131924E-2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5.8393929793435051E-2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0.10573931148351967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2.2054452931823842E-2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5.9300965697465235E-2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7.0840823052529922E-2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5.6494992772385899E-2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7.511637212008293E-2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5.3013623432084822E-2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8.1361862362308912E-2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8.3290806928189909E-2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4.6319559312131275E-2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7.7823570530222153E-2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9.3525339719568779E-2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6.792866395176933E-2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9.5093768049227867E-2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0.14803973101872714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8.4557066955724958E-2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5.7167303222539045E-2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9.4498639319534616E-2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0.11818905519030287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5.4404215243391452E-2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9.1358626109439456E-2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4.6668151145165204E-2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0.13846292322636189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0.11510947739730315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0.1292114651969678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7.316653173207377E-2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6.5417752239488314E-2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7.3833867346659865E-2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9.4135873442921847E-2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8.2814624343308996E-2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4.970583782171456E-2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0.11521354048646471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0.14917524458921161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7.1847881428805271E-2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6.8283091787860961E-2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9.1065443798594936E-2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9.2909279149224755E-2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9.9172334989297672E-2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0.10793344119077619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0.11058275952175145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1.324996765995512E-2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0.14251286798721963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7.1913450973938531E-2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6.2962697477154661E-2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4.2738186152534441E-2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8.721090789068553E-2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6.5760913785061437E-2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0.15326466564629171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6.9590157649747297E-2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0.10304033757204145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0.10297475397546951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8.8316616780294899E-2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0.15352900347547993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0.10086177453969203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0.14420312742966823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0.13687040814764684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7.1310664677057156E-2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0.10387686820743336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9.3455038774074684E-2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0.10885106731979621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2.3900870339037761E-2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6.3947365932854661E-2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9.0680536244347243E-2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4.8525891321208992E-2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0.1033417111560726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8.9281322802191143E-2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0.12519315053856239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5.7519360781205453E-2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5.7069499903652288E-2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5.192531076990714E-2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6.9501518180512756E-2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7.2935331902818978E-2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5.8469614095956191E-2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5.7603053578455521E-2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7.0431513125956302E-2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0.11198306950088899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8.429403476338071E-2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7.8350544509034226E-2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6.895714666846664E-2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0.11194582752581761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7.8724588870394685E-2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0.11093229694038098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9.7359281140570353E-2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3.9892036643786932E-2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0.11325898227740705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6.1851929830814001E-2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0.11488234683412246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8.5562694871538891E-2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0.11055263806014004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8.5568975264039615E-2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5.0330500508731335E-2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7.1054623990020271E-2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8.9877917856789225E-2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0.10293977654519337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4.611440113415699E-2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0.11055965529309919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5.8564490040947215E-2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9.9221993434627009E-2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0.11371459761942138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0.12265456642893802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6.9311449926683144E-2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6.4959662925102357E-2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8.6629811690823955E-2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4.5821306721475663E-2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6.4000034298188346E-2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9.1762714096680797E-2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5.1007649749035933E-2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7.7980554231479093E-2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0.1413581582460306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8.4365813417470292E-2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6.2864514236234736E-2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7.8071547657060592E-2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8.4276251187674456E-2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9.7842190890028657E-2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8.1299925695870856E-2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9.1124384070165876E-2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0.1770259524725839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0.10477661501002089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8.0646189750828379E-2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5.0010178639628311E-2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0.10414223736737993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0.10519930149421786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7.400947796665891E-2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0.13094328381912912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2.6152929348059573E-2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0.14258555706569331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8.6902491043271635E-2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4.751885308366921E-2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7.4568861229117323E-2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6.6527176290592349E-2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0.12905324852194311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4.6436410304468989E-2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0.1109753163173377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0.1147727273208039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8.3538630935681146E-2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8.3883810998943487E-2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0.10786913106259721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0.11812537954377622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0.12193332877446506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9.6871168678618558E-2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3.7159240411422934E-2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8.5685951415516382E-2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7.4433436772382899E-2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0.13738288217146111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9.7987931718363175E-2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9.0545981502164308E-2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7.9308763005260907E-2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9.6394057302747971E-2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0.12656481995049584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5.4479312127225565E-2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5.0051983071990547E-2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0.12159163200900847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0.13739874964444976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6.6254254378334654E-2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8.2944465652749155E-2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8.7523084960554387E-2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7.2804992372841992E-2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0.11199002954419357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0.11481820022117861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6.1518258655795188E-2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0.11839559064763794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4.2726106830732302E-2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4.5532393574253316E-2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8.9739193131830097E-2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0.11176252221687322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0.16010726073044301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8.5523359427291723E-2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0.15139185718867276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7.4143365194153876E-2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0.13398548254419951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0.12486853575423407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3.1430176387357456E-2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9.5285749246104778E-2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0.11637612520830198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3.8332755259293139E-2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7.0622621052204959E-2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8.1138698673361098E-2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0.13131225745032093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5.6677217963091442E-2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5.9290188592894699E-2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0.13384243333057122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5.8252393489189203E-2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8.2126444557740097E-2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0.11188964886394093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0.10600407051916783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0.13223122273046761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4.5523807846707287E-2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0.23942529195353957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6.4200738629093035E-2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7.6084952537827988E-2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0.12641869532015804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0.12391142993864435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6.9090117378347804E-2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7.1490841814230821E-2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0.11253131793868887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0.11144353112301353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8.5547693543388315E-2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4.6093439772609157E-2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7.1511841722517566E-2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8.0768988070424319E-2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0.10426265535326307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9.2174680774629314E-2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4.4444064061545552E-2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0.10358969951416297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0.12031027130336813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8.1922109620425676E-2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3.5078044676538633E-2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4.524365375324324E-2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9.1903748203252977E-2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5.6174872888481442E-2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5.6733021685934526E-2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9.8368928636739739E-2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0.11475287577351789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0.10116319413216757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0.10673150558561328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0.1401595557622628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4.5469232221238665E-2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0.12489993956813539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8.1000041637447007E-2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8.9068829292602292E-2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0.21196011702949935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6.4233484294357934E-2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6.8721231789526938E-2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0.10927594221717607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8.4305068914150239E-2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6.1820080020332124E-2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0.12943359421705125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5.4305426206989749E-2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7.3779530255475345E-2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8.8368707180596751E-2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0.1212603349104453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7.6219938782394969E-2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5.4882844218397508E-2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9.760399831716593E-2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5.3017704715119018E-2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7.5481001495527167E-2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9.2800983111755775E-2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7.8886128204501915E-2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7.0138634095070485E-2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0.11168678423110157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0.12353178609547677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0.10396510322282992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7.0820228966592458E-2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4.1828954657317841E-2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7.5871199779081744E-2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8.9112050906047013E-2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4.4367288545318351E-2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0.14403674438368586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0.1519453431205473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9.0592693892401543E-2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0.11833581917362146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8.5167780435956519E-2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0.1322034331417663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9.4752704628015438E-2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5.9277590493023835E-2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0.1046022164195255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7.6805356101318445E-2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8.5244906052499125E-2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0.10915944407787159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7.026260235229298E-2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8.593834647734222E-2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6.5194382018049168E-2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8.1711341441367491E-2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0.10931588838080653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4.2759763057770739E-2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8.8295380890736297E-2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0.14225372758911692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4.7310517332459945E-2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9.2364572542984025E-2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0.15599971480273744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9.0101597403394518E-2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4.5923595272663098E-2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0.10664147380217304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9.8116136635493456E-2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9.1891499963637324E-2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3.7401740771036973E-2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5.2930695813497186E-2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9.5571177345867175E-2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9.1598076489936897E-2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8.6400561225750128E-2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0.10752297105697628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5.6907734571640445E-2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0.11734340207604088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0.11165006356949525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8.6843457012889314E-2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0.11439141396640551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1.898154314137579E-2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3.8297328391653229E-2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9.3235429633967248E-2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3.0307564704958656E-2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5.6051444618554713E-2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0.1098337463712582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6.7043160634598031E-2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0.10104734248336822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9.7595717903910639E-2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0.10264677439483738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9.1639021996730685E-2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5.8207194316885147E-2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0.1194006471036908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6.869626144036034E-2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7.8320414375069758E-2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6.7034187794416944E-2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0.12260827283710918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0.11136361889988255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4.1239414982983114E-3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0.10232895990248858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0.12295373273234111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4.5653460460698625E-2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0.11974788489684607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8.1520163982371052E-2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9.0435416564700555E-2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5.6229755530770476E-2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9.3452896681495812E-2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9.7088869130972144E-2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0.10295115678935085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0.10265969398001595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9.6831355826686449E-2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3.215766868751424E-2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0.11558474645291827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6.8346737839819705E-2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9.6777823785228367E-2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0.12646818678255856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6.9496352031938269E-2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0.10551102735924656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7.3113593190593518E-2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0.10719148813212942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0.1333359437335675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4.6663803460459841E-2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7.0309229031845444E-2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5.9352644988191372E-2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5.8335895154134842E-2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0.11947888813192376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0.10555305152785466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0.14739555163171913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0.10681071631172911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0.11183144330933481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0.10931254536074864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0.1106089806358268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9.1921738625610594E-2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7.4877996113682732E-2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6.9959339329625836E-2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0.12776800539821198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0.12889122259624486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4.7145952359944676E-2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5.9680655935978599E-2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0.10374182863211345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9.6327739833188097E-2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0.11747781244952016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8.054809402440144E-2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9.7526350801182105E-2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5.4961941775348633E-2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0.14455856851469817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7.3093290489458784E-2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6.8311736030546744E-2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0.10304806971082736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6.7127449198922218E-2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0.16622107027184319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9.415057204012478E-2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0.10323080156146136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4.8515414013458047E-2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0.14351766565867363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0.11795492279408015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0.11008896650955857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0.11062710796470232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5.9784086071631437E-2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7.2971527521866753E-2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9.4291093158046957E-2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5.5052654503760845E-2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0.1204147122344581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0.12084973032091328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7.6502226520476224E-2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0.13386366225210944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0.14859088198936399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6.8422019671576795E-2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3.0912571549199352E-2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7.9460778098691343E-2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0.10521211082859461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2.355840327847547E-2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9.3138569357598122E-2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7.2291005805604547E-2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5.7599980805106421E-2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6.5149227753040551E-2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0.10379190153624518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7.8512391749568033E-2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0.11600338909171737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4.6387859711561896E-2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8.9146933140186624E-2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0.11393390986177288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0.14318872474542421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6.7248494301761053E-2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9.8359509712172999E-2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0.13168951655407857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2.1770472111110939E-2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8.7903526106660079E-2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8.3450723164412821E-2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7.0614284183218246E-2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9.4284496484404734E-2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0.11294512843789262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8.3838477576520409E-2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0.1236948016509869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8.6517201680248679E-2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5.2166878250146986E-2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0.11104786739622496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6.93978472207748E-2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0.17125859929126852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9.0323648690010083E-2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7.28909656563419E-2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7.9174446000383147E-2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7.5652418844089686E-2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7.9574303240031563E-2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8.1481747087711609E-2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0.10863152620966621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9.1447057555558375E-2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6.6285152676640369E-2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9.584081731513483E-2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7.9150197808592893E-2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0.15570349022228225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0.11923737984808969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4.3174464356832809E-2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7.4741562995221278E-2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0.16650632984237257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0.10391677080852935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0.17233930369271477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8.3293279828473343E-2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7.3705153104469456E-2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0.1267919233816599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9.0309951982947556E-2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7.1045867307345079E-2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0.10250770309142254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6.3693960465896815E-2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7.6902392770241246E-2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0.10348882069818832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7.9091526830376679E-2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0.10267647067968655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0.12890734040837182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6.2013061567068428E-2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6.2012722281135524E-2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0.10882066016004011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0.13559349816340194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7.0827254952999574E-2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7.240451860352537E-2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7.1426345408748038E-2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6.6270735215291809E-2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9.7555101133540489E-2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9.512143392715422E-2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8.2465270709894956E-2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4.3350913647327349E-2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0.12816441476327278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8.0383206105506533E-2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8.9454283905031851E-2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9.8910687122086394E-2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8.3216970669520052E-2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7.9392382252484239E-2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0.10579846751371824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8.4096403212127413E-2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8.1440269123937092E-2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4.5338740997070026E-2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0.13188091826354809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4.3249885323624726E-2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0.12706477027537044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3.9182109304071622E-2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2.8066686992652023E-2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4.3218360353685537E-2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4.8387539085009701E-2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9.8251819531387063E-2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6.8073764229862777E-2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0.1012008752189133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7.1353855032961766E-2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6.6410410489212701E-2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0.1318689390114911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8.7027002799805242E-2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0.11755579707896069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0.11647126477136172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0.12471669444578448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8.6320274063419689E-2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0.10847648858128611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5.7720289416942183E-2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0.13141425852478106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7.2507615228462718E-2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5.6450865408030904E-2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8.5288558207608833E-2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0.11222164589511996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7.4061501563091436E-2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0.11552643827465481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0.10676408544127081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5.4350800983489655E-2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7.5235016046300007E-2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7.1492263389557165E-2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0.11209833641222677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6.1514098519995342E-2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5.9106099322778105E-2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0.12840321981908787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7.2349203618728319E-2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0.13946697201647185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9.0749209944485543E-2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6.2951850273766485E-2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0.11061754909485799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0.1402973592332819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8.092847396242675E-2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0.13370265799266057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4.3773917971003051E-2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8.5729835133864229E-2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0.11435736104815741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9.1606795226170767E-2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5.7718878906067417E-2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2.9805516306290691E-2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0.11233088407991643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0.11641866449140004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5.5529122176019685E-2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0.12629062993894946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8.1473943107441382E-2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0.17449394546919494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8.6387821517202701E-2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9.5960503921186824E-2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7.6233485362080078E-2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7.7316726735319863E-2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9.8728748677795242E-2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6.4468189348217964E-2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6.9662470281730116E-2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0.12976606996650819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0.13174456808374502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0.14423127640640621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0.10988922006240442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0.12157051541391883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0.10674853896600922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4.8443065462084878E-2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7.5764441151800144E-2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0.11867385111258311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3.5643776810650785E-2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5.9497082032087922E-2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6.3922051464107232E-2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5.4733063455306041E-2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0.11684569035581105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7.0945750427970466E-2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9.3106922480178822E-2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9.5635832387729325E-2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5.2980938190344329E-2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0.14761445102824489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0.12966308072174759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8.7318467021769042E-2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4.4755000050000104E-2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8.7563503040786417E-2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0.10442201531565409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7.2697141925169406E-2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9.3436695677164172E-2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0.13365536745730799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8.5231656763012698E-2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9.0301983871430958E-2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9.8842036566851199E-2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9.2209163551595807E-2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9.102901147853748E-2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2.7873765472500978E-2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7.3970909789283112E-2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8.7429311545184074E-2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7.64135152675669E-2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9.1376252926015145E-2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0.12615922838295157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0.10263516086580915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0.13341710088275072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6.776767468478484E-2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9.5882415009120425E-2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7.3511482583802579E-2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0.10988296795514962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9.0956571161772359E-2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9.3444016954985498E-2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7.5558985010786506E-2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0.12115646365550581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9.6221760428121916E-2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7.9046573091131389E-2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0.10784403967547429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0.14913070857903432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0.10934852171501386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4.315978982285773E-2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0.1006715897661048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8.5109082370003586E-2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0.13948635258671427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0.11876299091339093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6.8688078909496575E-2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9.8820037754427048E-2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4.2725910356583796E-2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9.9151530537675336E-2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0.19011483840710874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6.2264745630039364E-2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0.11710025235809463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9.2455290955769209E-2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9.773454431878581E-2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0.12056149515183057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0.14509097359709489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0.14523396697930968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6.4384459979276887E-2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8.0470254762599724E-2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6.9263516466785413E-2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6.9145814676297102E-2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9.5921123627947358E-2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8.3961153654318998E-2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0.12238998295222703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0.11578750735319487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7.5077685809784134E-2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5.6053162706491078E-2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0.11367932260223523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7.1377083190234059E-2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4.5069386865221217E-2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8.2303901132937396E-2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7.0132980197600281E-2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0.10610021995506358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5.1136445986673218E-2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7.4758497465521767E-2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8.4633993170488253E-2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8.2875252576934733E-2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9.4478965467758691E-2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8.27070495027733E-2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0.14783905290964849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4.266330075103264E-2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4.3425263307517392E-2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3.169347310850168E-2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5.7831565983207378E-2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6.7904648698597025E-2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8.8962212776269922E-2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8.0207241772960236E-2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9.2646330224842366E-2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0.1022020179050771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0.12902099564637171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7.1746676548370081E-2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8.8522975392408165E-2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9.6207089230451626E-2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7.1019813147759292E-2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6.5059361488659428E-2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8.4203934141210413E-2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7.6636671526468136E-2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0.12570126201640308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3.3868068592515455E-2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8.6309389784782864E-2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2.9059248405742366E-2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4.4880255822768556E-2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9.6326992135030043E-2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9.1280824537484095E-2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7.1806415032385384E-2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4.376521146374035E-2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9.1482584864114314E-2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7.072479722933922E-2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0.11130418505605011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7.3835247021883488E-2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0.13240093602578451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9.5188583962636075E-2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9.7017787128024224E-2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6.8830140857183197E-2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0.10349808815419226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0.11733353311820016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8.1407035365982816E-2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0.10614924375671797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5.5374156111490214E-2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0.10034141995108703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0.12915636632893546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5.720120981566823E-2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5.2505935891028921E-2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0.10365815311285975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7.2067831578319641E-2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6.8371559822578698E-2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0.13809530758453947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6.6237512397267162E-2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0.12403264828795812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5.9496515495887303E-2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0.10506368767850294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9.4045659865631848E-2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6.4644036820571849E-2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7.6216233269827516E-2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9.0967174369640524E-2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3.2523424946139468E-2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8.7150438673593955E-2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4.1569986716660789E-2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9.7456879341847769E-2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3.2000247395054249E-2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0.12708410635632794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9.987555748289334E-2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7.3858965660738463E-2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7.2165315548491149E-2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0.12167327532894268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5.1522343130149473E-2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0.18260748164987106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0.1583161219233713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0.12550291820970494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6.813647373639431E-2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6.0791834097591035E-2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4.7466633578602258E-2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9.8488356589351955E-2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7.2075740299031743E-2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6.1628971279467759E-2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6.9817887015448665E-2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5.5845606809304282E-2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6.4362448649299964E-2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7.5490910329011784E-2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6.9064648341015111E-2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8.021153755675825E-2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0.19111741778439328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4.749357628120543E-2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4.853586918907915E-2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8.3795621222866323E-2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4.8633076558132649E-2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9.8644718297321132E-2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0.13523291227180501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0.12605736757001185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0.10516698499780031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7.693235915626695E-2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0.12956033388907739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7.417906278780162E-2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0.13863718068142439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8.2714242760771661E-2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0.10391003441155289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8.0272931181181173E-2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6.8400306278917133E-2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0.10567493948351125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0.12633046983661678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9.8644972186656465E-2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8.2018523908442997E-2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4.6311271496684014E-2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6.4374718708183343E-2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0.11599983815464943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5.1426880359235927E-2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7.262396326431686E-2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8.6846328717929522E-2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0.11956378508674881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7.2826584039021203E-2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7.8633587023018148E-2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5.2870046824249783E-2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7.3565194611491913E-2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6.2432097215591842E-2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0.14476947208520219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9.7979455413958583E-2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4.6964058394439956E-2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8.4151138328972364E-2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0.12066484667468691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7.3086287346831869E-2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0.1498565095232407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0.11608437161745155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3.8119021117618335E-2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0.11541446236826181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5.2118495248797192E-2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0.10703651681671156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6.4254848968755329E-2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9.9830556516594227E-2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8.1215944022568598E-2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5.2509765515716289E-2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9.7917610416262235E-2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9.97259462535387E-2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8.271459760215838E-2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8.3174935907447844E-2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8.247034691307209E-2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6.1330111042457114E-2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6.4404889506062935E-2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7.1241712941277457E-2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3.6343698421293036E-2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0.10745948839819719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7.851850875077182E-2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0.10476057014445206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7.4207328427963404E-2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7.9173834199398385E-2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0.10412500534447666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9.4469759867245928E-2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7.2879331780595358E-2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9.4457615066969591E-2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7.038303387816347E-2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0.12811895635919734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0.14703278137522857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6.179712734408227E-2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3.9402256036215277E-2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6.1303343023059176E-2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0.11631050232004947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7.203273005220745E-2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7.9602458743435855E-2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0.14761203699770253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4.899829563519531E-2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0.11000612686551881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0.11681129126316336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7.3530976423465511E-2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5.2827811971091432E-2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8.8384105633852794E-2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7.4224490963169298E-2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0.19151315653488643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7.4443351013661285E-2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06"/>
  <sheetViews>
    <sheetView workbookViewId="0">
      <selection activeCell="L15" sqref="L15"/>
    </sheetView>
  </sheetViews>
  <sheetFormatPr defaultRowHeight="14.5" x14ac:dyDescent="0.35"/>
  <cols>
    <col min="9" max="9" width="16.08984375" customWidth="1"/>
  </cols>
  <sheetData>
    <row r="2" spans="4:13" x14ac:dyDescent="0.35">
      <c r="J2" t="s">
        <v>21</v>
      </c>
    </row>
    <row r="3" spans="4:13" x14ac:dyDescent="0.35">
      <c r="E3" s="1">
        <v>4.1907242117343306E-2</v>
      </c>
      <c r="F3" s="1">
        <v>4.4685325281949018E-2</v>
      </c>
      <c r="G3" s="1">
        <v>7.4243514805476932E-2</v>
      </c>
      <c r="H3" s="1">
        <v>0.67198268124873284</v>
      </c>
      <c r="I3" s="1">
        <v>0.16718221532502489</v>
      </c>
      <c r="J3">
        <f>SUM(E3:I3)</f>
        <v>1.0000009787785269</v>
      </c>
    </row>
    <row r="4" spans="4:13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6.6138360742133459E-2</v>
      </c>
    </row>
    <row r="5" spans="4:13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26</v>
      </c>
      <c r="M5">
        <f>STDEV(returns)</f>
        <v>1.7117738268713864E-2</v>
      </c>
    </row>
    <row r="6" spans="4:13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L6" t="s">
        <v>27</v>
      </c>
      <c r="M6">
        <v>0.03</v>
      </c>
    </row>
    <row r="7" spans="4:13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5.1466936066349556E-2</v>
      </c>
      <c r="L7" t="s">
        <v>28</v>
      </c>
      <c r="M7">
        <f>(M4-M6)/M5</f>
        <v>2.111164464302135</v>
      </c>
    </row>
    <row r="8" spans="4:13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8.1105866651299596E-2</v>
      </c>
    </row>
    <row r="9" spans="4:13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7.3601054311729142E-2</v>
      </c>
    </row>
    <row r="10" spans="4:13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7.1685256592004309E-2</v>
      </c>
      <c r="L10" t="s">
        <v>36</v>
      </c>
    </row>
    <row r="11" spans="4:13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5.7306081177173063E-2</v>
      </c>
      <c r="L11" s="3" t="s">
        <v>37</v>
      </c>
    </row>
    <row r="12" spans="4:13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8.4704840379167701E-2</v>
      </c>
      <c r="L12" t="s">
        <v>38</v>
      </c>
    </row>
    <row r="13" spans="4:13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5.0360347172712094E-2</v>
      </c>
    </row>
    <row r="14" spans="4:13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6.0211193582774047E-2</v>
      </c>
      <c r="L14" t="s">
        <v>40</v>
      </c>
    </row>
    <row r="15" spans="4:13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5.5209401937069025E-2</v>
      </c>
    </row>
    <row r="16" spans="4:13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6.2921544120190243E-2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6.223055724290405E-2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7.0081263034431629E-2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4.355243911580553E-2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6.5269519843395019E-2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6.6229719218012351E-2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4.5197346065574573E-2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8.0216382872314362E-2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9.8420078192528182E-2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5.3813272542243995E-2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2.9868201902726099E-2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4.5752119668633462E-2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7.3857414199805183E-2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7.3843458043939769E-2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9.4143685214456818E-2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7.1673347921934027E-2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2.1097756654893107E-2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5.944228041022992E-2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6.6142800019381331E-2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7.6276004651487428E-2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8.5145313587956073E-2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5.0379944641299579E-2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6.6688149106619576E-2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7.2897011654619703E-2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9.2763694968970745E-2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3.6125352209233741E-2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5.9999004638436437E-2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6.6756826968089378E-2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5.6718741632273861E-2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5.2362828835284203E-2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4.88056197411042E-2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4.918081775149763E-2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6.6412346393587063E-2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4.3634655147652079E-2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4.8929280632087124E-2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6.918102922609215E-2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7.5857141383522952E-2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5.2840778876234618E-2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7.8727176986528313E-2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6.1075212546197966E-2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6.3490796817174289E-2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7.417207575561835E-2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7.3430614028129337E-2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7.6319513834145924E-2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5.8408655515996388E-2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3.5042399301900007E-2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4.8761291259533879E-2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5.7747579337239507E-2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6.4705848162783575E-2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6.988938379462728E-2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3.980513667233998E-2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2.8222970490800359E-2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6.3466632062639583E-2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5.9883569795875946E-2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6.7306243538046484E-2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5.147775245215791E-2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7.2807920008514326E-2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6.2665633394881626E-2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7.3106361796339669E-2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4.8078136111173952E-2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5.0021015732463869E-2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4.673664946307432E-2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5.8483412194755502E-2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6.073429833096089E-2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5.6031252752812621E-2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4.5595798057677328E-2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3.9412043009416475E-2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6.4774312564549907E-2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5.7177869678893378E-2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8.6974891627958462E-2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5.0147512292629592E-2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5.4430387678084724E-2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5.2587164453589574E-2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4.5024289143679841E-2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6.0767386986228411E-2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7.8862315940664951E-2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9.4140012076690871E-2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8.1941814485964271E-2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3.989482941570488E-2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6.3461050503464067E-2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8.0022795043729555E-2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6.5300011620923692E-2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6.6909386374892854E-2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5.5216888470062786E-2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6.228453020767466E-2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7.0507896664107284E-2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4.7846652033898263E-2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6.2180134730406511E-2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5.6966908025267937E-2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9.5659833163806107E-2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7.8430426114490359E-2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6.1903333096354984E-2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7.1506984969657017E-2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7.3269683317809475E-2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5.1892279073468384E-2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9.3287162899079457E-2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7.7522715256919117E-2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3.461196518888876E-2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6.5839912455478267E-2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5.4453046852918296E-2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8.324222811973514E-2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6.3656160287949515E-2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6.4509932926806179E-2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8.690031952752153E-2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8.8257555676486854E-2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6.0413116536755851E-2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6.1290879144054511E-2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3.7939126440335036E-2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0.10697393122608045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6.1880757966835009E-2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2.5380331200585804E-2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8.1406466485096418E-2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7.082448574708855E-2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7.2195026821640917E-2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0.1029778229467786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0.10636549381074611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7.7525598235642645E-2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7.7117748198481273E-2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4.4398984718015733E-2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9.1119088414712834E-2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4.7468826180965928E-2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0.10175041824791631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9.4380113298387247E-2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6.9444621224498349E-2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7.8096133091990039E-2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6.9195756187938384E-2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6.3313432509012557E-2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8.3621386636735018E-2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6.4202111740126799E-2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4.9965494914836484E-2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9.7155747501127321E-2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9.5051514899848089E-2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5.8073203040978738E-2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4.5931115309523429E-2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5.8161365476355975E-2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8.3581822459375843E-2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5.1335957320461922E-2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9.6071392612096851E-2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5.109413677761987E-2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5.3676025343210698E-2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6.2311066015441785E-2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6.228043588867016E-2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6.1578463199690958E-2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6.8936933017457847E-2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7.1790687372887518E-2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8.6026957477853161E-2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3.1987343432327675E-2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4.7810772221744902E-2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8.5595676106415386E-2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5.8800152440912523E-2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7.9644592846461304E-2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7.0994845327163159E-2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5.7333165163621302E-2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6.5044230972597594E-2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7.1452335025356417E-2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8.226781480344636E-2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6.9895865880183372E-2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8.9940139436776034E-2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4.9953725370997848E-2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5.273213378424435E-2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3.400973328546808E-2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5.5194967079383872E-2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5.6652157327566455E-2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6.2496868750387957E-2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8.3011695732476465E-2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5.4787803218644626E-2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4.5292763499105382E-2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5.8920785692162525E-2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7.5720632190251491E-2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5.7657992093634647E-2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8.0254471055666299E-2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5.8946495048804337E-2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6.5471923546432054E-2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8.4089206793463767E-2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6.8627155919086746E-2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7.6667541586326271E-2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7.1372441102353967E-2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5.4679851081497421E-2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8.6524357390787454E-2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8.6696533979436552E-2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6.4700616545171119E-2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7.0009483606225942E-2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5.1480503328717786E-2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6.1288290589457173E-2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6.5455688399319589E-2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6.0280124972354576E-2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9.5880853532998911E-2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0.12538921561552185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3.7943532341037534E-2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6.0711237603872537E-2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6.5637847205148869E-2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5.1046342008467249E-2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3.2354446838129602E-2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4.6899689703961078E-2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7.1757305219082079E-2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5.2158431143208395E-2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7.9034394629813987E-2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7.5528408887974852E-2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4.1965013171933352E-2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3.8230308102074728E-2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8.7953449069382961E-2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7.3416934825682567E-2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5.6103964564137909E-2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6.4936566547779906E-2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4.6361993193748896E-2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5.0239177336956375E-2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4.976891331067046E-2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8.03675298693447E-2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9.1981423389804418E-2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6.8290520838381275E-2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5.9929746819071372E-2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4.2823957107131383E-2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6.8648575340650497E-2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2.8422975660456373E-2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4.7270049169594763E-2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6.2995602418080443E-2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5.1431017513905219E-2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5.5439401385297904E-2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5.1035913489050344E-2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5.6713101673986577E-2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5.5296097461651206E-2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4.0159971720673093E-2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3.6549378389390874E-2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5.7654258842110062E-2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6.0248706656957918E-2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7.0681302382828548E-2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8.5111831339617527E-2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5.8428498936256457E-2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5.189055048246316E-2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7.6918303725977744E-2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6.6995227793648748E-2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5.6043034180960349E-2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7.1683062724080315E-2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3.3563661081805751E-2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8.8259865108746283E-2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7.991749484030386E-2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9.552636486211008E-2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5.8298864630200287E-2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5.3693535438070761E-2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6.3111929637623687E-2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5.9494252111055301E-2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7.4894073715163545E-2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5.75049709672113E-2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8.5574403882815453E-2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0.10017781148524918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7.1767062280558624E-2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5.538704455663801E-2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6.9044405481701654E-2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6.1743240105336383E-2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5.6267851753322606E-2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5.8875380388386578E-2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7.458150526071039E-2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3.6208117034793208E-2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9.4153291864495836E-2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6.6415907060429102E-2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5.3711496445771445E-2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6.0359136274665603E-2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6.6058799898441656E-2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4.753036099661978E-2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9.2320591022530873E-2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6.7260177712383129E-2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5.2643520517311471E-2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7.4228549330303428E-2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6.205173705278666E-2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0.10240020667993055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6.7506157820493407E-2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8.9018976243465442E-2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9.2398712170987274E-2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5.9723855028300576E-2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7.9800161333923203E-2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6.5750671820702378E-2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7.1130706662219323E-2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3.1563342082312706E-2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5.289311953572251E-2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6.6236283236044136E-2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4.2968066831413854E-2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7.7450060752851435E-2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5.631776076481243E-2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8.6429537276460744E-2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6.2640747712741529E-2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4.9034396094133736E-2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3.7756618128337749E-2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6.133088316206381E-2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4.5855557347380893E-2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5.872990681146284E-2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6.0467117146664418E-2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6.1009290079208744E-2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8.30502932770667E-2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7.7059609687799346E-2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5.925172912320531E-2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7.4429384169985013E-2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7.8439245922829359E-2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6.3317158950991992E-2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7.482535260950729E-2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6.4810280280585442E-2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5.5955363676518211E-2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9.3820491617533364E-2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4.0966214769156517E-2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7.8077491289580969E-2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6.7054284821724819E-2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8.4702981101472341E-2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6.0733387642035286E-2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5.9787017854918689E-2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5.8776002008313233E-2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7.3951677928975945E-2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6.7023203726564784E-2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5.8837222064028749E-2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7.5255149534396271E-2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5.1763779474623073E-2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6.5832504093945365E-2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7.7051496772717831E-2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7.9424060836892352E-2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6.3120250317335147E-2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4.3754691419885638E-2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7.3090336533835787E-2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5.195469301069755E-2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5.6101843329558143E-2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6.0300799997896837E-2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4.2162078582741458E-2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6.2316929253113607E-2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8.9767768497119871E-2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6.8903738672231984E-2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5.8516310509111991E-2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6.8804188825307033E-2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6.1979902461804626E-2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7.0276070484866615E-2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7.0860461956115728E-2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5.8933328597689627E-2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0.107887469773567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7.7900577554326222E-2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5.5032049592083743E-2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2.8257022393726627E-2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8.3242016670444174E-2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6.5190177557940432E-2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7.2204674099525468E-2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7.9577376913876785E-2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3.0719127911427613E-2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9.2948620084376099E-2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6.661547936602874E-2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5.0670389566304097E-2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6.8000219426014752E-2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6.1091324921887624E-2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9.1322380180020923E-2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5.2387401140931766E-2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7.6466206097445033E-2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7.8706871255751931E-2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6.2244896996586085E-2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6.7858852355373145E-2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7.0021702101487504E-2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7.1555815681057622E-2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7.6164516696986873E-2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6.9257886912908573E-2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3.2857327928186297E-2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6.8529325527219243E-2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6.2707813073099139E-2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8.924380370851015E-2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6.0552465010756951E-2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7.5087954261509049E-2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6.1069239709438339E-2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5.9312312203120943E-2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8.4951358320369819E-2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4.8506891772400751E-2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6.3406101960248984E-2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6.8104316416569333E-2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0.10427546654294573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3.8857769332042214E-2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7.760686232027969E-2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6.4789342478588141E-2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7.460399888620306E-2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8.7138780418554385E-2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8.7670835716808782E-2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4.4685632387915009E-2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8.8425427847510285E-2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4.4433013569824986E-2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4.2762736819944802E-2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6.9755024476665151E-2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7.3940671714723738E-2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0.10416082893394996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6.5056274826212235E-2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9.3737862067043709E-2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5.2339711603452965E-2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9.211181645113431E-2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8.1724188944736653E-2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3.5262152814952152E-2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6.958152065764156E-2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9.4192179262754028E-2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3.6882639949156193E-2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5.5642871834464591E-2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6.0145421836548696E-2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7.7941103629994402E-2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5.3094897286392717E-2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5.774704965083699E-2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0.10184577549177121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5.6103100690339192E-2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6.2290746796080931E-2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6.5467448139348683E-2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7.8135129312385754E-2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8.5613502534574337E-2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5.9225946825204989E-2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0.13491934105849901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6.6246220069627215E-2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5.1865903305326588E-2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7.3150328824662436E-2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9.5868966142573564E-2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4.5524273577370433E-2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5.5606412170255304E-2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8.0248357770332568E-2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7.8575344171248451E-2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7.6347210667408794E-2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2.8150888020664677E-2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8.4064045907449092E-2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6.2003359207108755E-2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6.3990343507599912E-2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7.118881889470674E-2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5.5921319702861627E-2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7.715645164368734E-2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8.0712657377109087E-2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5.9064963732614384E-2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4.1765895360793559E-2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4.0983582658014051E-2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6.4924344912834497E-2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4.6328629761789974E-2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5.0152765428812751E-2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6.1331615540732187E-2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7.0236033969092615E-2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6.9127367372301407E-2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7.1624589016492379E-2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9.1337749961765358E-2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4.8990662104259508E-2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8.0271289484052932E-2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6.586508258518009E-2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7.079020002836911E-2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0.11677094329789384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5.8540468637632515E-2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5.4690468643061596E-2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8.1664426386105049E-2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5.743897941326126E-2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6.3583058523390967E-2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8.1137582847464529E-2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6.7268950797005012E-2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6.4871301942689197E-2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7.8623983876414227E-2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9.3416210950870493E-2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7.0181138143140087E-2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5.3212334883031343E-2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6.2227556157255393E-2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4.5701011805191261E-2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5.978774785834351E-2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5.3490535268425621E-2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6.4330371957905808E-2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5.561944399522023E-2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8.4848379751521819E-2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9.6401460020381302E-2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6.7778553398476715E-2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4.0795243426951622E-2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4.6006891498522107E-2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6.5073937738344911E-2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6.6726154164444385E-2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4.2484442132823652E-2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9.1407259508614391E-2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9.3250487507485547E-2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6.4721263229267301E-2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8.4854067042701598E-2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7.5375104483463629E-2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8.4219965664672269E-2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6.4171540855104015E-2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7.2844895120661279E-2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6.3461431267395341E-2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6.529704902963962E-2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5.5759473125510217E-2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7.4403434510694089E-2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5.8465766595884983E-2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7.5084851011693265E-2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5.8791451846297305E-2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4.1542261527566238E-2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6.7171494738654358E-2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4.4818071169687279E-2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5.9050667022719772E-2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8.4475489993653508E-2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3.3082219944544189E-2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6.6947576710706835E-2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9.9598067173088056E-2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5.6066604524858565E-2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4.6619947197285461E-2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6.4209203377240565E-2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6.9469545684511802E-2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7.2506467568955735E-2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3.4121170971741055E-2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4.9459694676870392E-2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9.084069473506573E-2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7.4147711983926001E-2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7.6118034224428754E-2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7.2903364832317408E-2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6.0920099092267144E-2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9.0634845584549595E-2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7.4081770911260225E-2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7.6285078680240703E-2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9.0275917339720735E-2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5.1404829593188595E-2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5.5174737169809474E-2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6.6278183331835772E-2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4.8883270887017716E-2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6.9729625296284681E-2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7.3251456650158531E-2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4.6696564693701204E-2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6.5245794725166339E-2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6.4992178200560247E-2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6.3839879337171057E-2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6.0749429293786683E-2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6.363843153299853E-2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8.2231476240267387E-2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6.2697125936291842E-2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6.6283079673992606E-2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4.9356642999288214E-2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8.4652050780819721E-2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9.2359452170940992E-2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1.6570545087188027E-2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6.5089470169309882E-2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8.8066854033407083E-2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5.7428061528939089E-2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8.8210994960207234E-2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5.9360293642339856E-2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7.4654105163817208E-2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5.122263533243121E-2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7.1154287638948821E-2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6.6507251115436761E-2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6.9031333636368153E-2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7.733431462218987E-2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7.1073857152909037E-2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4.8478463629486823E-2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8.6544882533737377E-2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7.4603308590905915E-2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6.3787107422173861E-2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8.4647935218492343E-2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6.8631133053576265E-2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7.1930033138932536E-2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8.0708283940138514E-2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8.4921941828473457E-2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9.433193849518462E-2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4.233364716388599E-2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5.1390304167033607E-2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6.3792116003841048E-2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4.9487680997047923E-2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7.9746074933358502E-2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6.7055198411013039E-2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0.10300552251409578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8.5122448457161326E-2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6.7179480207344877E-2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7.8020104887845942E-2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6.8301716947577695E-2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5.4405362843212846E-2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8.6488585035064292E-2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5.8126287807464205E-2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7.7235709597450297E-2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9.1098958067471258E-2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4.4728439864160086E-2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4.803019061662761E-2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6.0657939570595731E-2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6.8764285046603923E-2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8.7766107798006088E-2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5.7607645211332104E-2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6.9537291002602197E-2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4.2198620484167337E-2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0.10915535417751032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6.2517377251197992E-2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4.7021396533707849E-2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7.5232190291661061E-2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5.1921596353347699E-2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0.1020517436713777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6.3559993189843844E-2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7.9852117637467135E-2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4.1681979389625035E-2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9.9236263190445761E-2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7.8166720431873005E-2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9.2821270123053967E-2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6.3896123030691143E-2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6.2693502812502855E-2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5.8466074363100917E-2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6.2601706235174914E-2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4.7375508256930488E-2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9.6597740685184785E-2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7.8117755036438696E-2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7.1556052629939249E-2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8.239647751221435E-2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9.2728757870127909E-2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5.4228838774716293E-2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2.76199081964974E-2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6.2328812068363604E-2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6.4655636928977245E-2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2.0467192230919418E-2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7.829531566088388E-2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6.0971603564261345E-2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7.3779861208285613E-2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4.9709377156487378E-2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8.4077218302736068E-2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5.8517556118308001E-2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7.2810786317081932E-2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4.634414410255161E-2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5.8535238375571286E-2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7.5527920343201993E-2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9.06906233550413E-2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6.2066133360574316E-2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6.8739892240774925E-2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9.2448216451303633E-2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2.3324202373324443E-2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7.3445339443569457E-2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6.7999715490421275E-2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5.0309477498211352E-2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7.2649608126097442E-2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8.9409037098862942E-2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5.7145683649797441E-2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7.0778441120324276E-2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4.9133990394376159E-2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4.781691697045054E-2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0.10260909329611123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5.4426143641410185E-2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9.6377053342863839E-2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6.6581333319287284E-2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5.8612332915983778E-2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5.3465183365788205E-2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5.9486633234414166E-2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5.8476782581465825E-2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5.3665015150213602E-2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7.4778506638090159E-2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6.647149731066726E-2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5.3671443613565017E-2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6.2209963687581915E-2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7.0132945531080848E-2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0.11573161801985021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7.6734819664352916E-2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3.6872623147762962E-2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7.2574692797940488E-2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9.0932550772166554E-2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8.5805518633993882E-2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8.9918325372429164E-2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6.5609531109863672E-2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7.5189749583314702E-2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8.512037198465694E-2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9.0354479715916591E-2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6.7585125046393024E-2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5.678868957699601E-2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6.3645558598281804E-2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6.5564953352249544E-2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6.2114131656904048E-2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6.9230162535324435E-2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7.7774231085582013E-2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7.9242552630363283E-2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5.8122780020770426E-2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5.5116268382538358E-2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6.5113080393029987E-2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8.7942688914211864E-2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6.15904503277096E-2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5.4281980444765399E-2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6.3383435705406832E-2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5.6175323976926039E-2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7.149467342395166E-2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7.189308944171624E-2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6.9562252631678145E-2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3.5207266802714354E-2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9.6837413391120286E-2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5.8169282969409597E-2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8.1233832332716638E-2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6.579727694065074E-2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6.8732009410870099E-2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7.4065103388791131E-2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6.6838078067838591E-2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6.5906723366385922E-2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6.1994634276905769E-2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3.7795130444638669E-2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9.2825899037081605E-2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3.2644498276414913E-2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8.9372819961669014E-2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4.3169616663012667E-2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4.7063093045494719E-2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5.0112557011542158E-2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3.7611664848952175E-2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6.9417441396862456E-2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4.8884575561189525E-2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6.2593216342926139E-2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7.8857704494076586E-2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6.0048594477569717E-2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8.2836760081287375E-2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6.4659554429195243E-2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7.4506816471563209E-2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8.8576741565081551E-2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7.9897270305314239E-2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5.8771670246730467E-2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6.5706200916451518E-2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4.8069755166812334E-2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7.9857675133583106E-2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5.6502997038060165E-2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3.8368123399807663E-2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6.2763136600414438E-2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8.0589890800359276E-2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6.8245912881115922E-2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7.9516740032857802E-2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9.2976633861654445E-2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6.9676067993213131E-2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5.8338735180712531E-2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5.6725435635677668E-2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7.7172230632778671E-2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4.5432687479028511E-2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5.1322834662693939E-2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7.4873860388114499E-2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5.5579290339423437E-2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8.1672620660272699E-2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7.4198696379625062E-2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6.1180450152388266E-2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8.4162831181584519E-2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8.2785570578643553E-2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5.7000366429705851E-2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8.2359023188518954E-2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4.52448584096663E-2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7.3240436759453686E-2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9.5997062354189922E-2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6.5477047279582035E-2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6.2682638797139534E-2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3.2617521651848724E-2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7.5738791925489934E-2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8.4939363764447329E-2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6.1396868680270167E-2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8.8966992109217102E-2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7.6796185362351777E-2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0.11626853225048039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6.4643904594617441E-2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6.1446266062764376E-2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6.2053511127214023E-2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5.2469038905418097E-2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6.2681521898527048E-2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5.052855736390538E-2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5.4883495091891721E-2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9.6051188261246701E-2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9.2340693656175699E-2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8.6265918125955077E-2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7.4961551297644036E-2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8.2665000530399046E-2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6.2120080981984849E-2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4.6216351497077479E-2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4.8274032151518709E-2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9.8725671963221018E-2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2.4026794539396157E-2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5.0942067308547445E-2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4.4873551969047742E-2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4.1449407403101102E-2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7.2608318512193293E-2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5.2084630970367085E-2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6.9762622409868635E-2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6.6328690923214806E-2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5.0906957485316706E-2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9.470136769248505E-2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8.2801645234132026E-2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5.2243451467334889E-2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4.1904876704555782E-2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5.4815875465274555E-2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8.4399180872518631E-2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5.8554759066262063E-2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6.7759989002487364E-2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8.9515271440319344E-2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7.6219608833808294E-2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6.3411838511128416E-2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7.8119774536977271E-2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7.038701237379752E-2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5.623860569338035E-2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2.7933235560677394E-2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7.342337844389224E-2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6.7476340889844444E-2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7.0500199441254185E-2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7.4136956932799869E-2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8.7150332019303223E-2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6.8581034541168817E-2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9.1141324756325304E-2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6.1308079259811965E-2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7.2008133002554597E-2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8.4535775128327995E-2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7.697894723567078E-2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7.0700633408591118E-2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6.8563489788634469E-2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5.5157719177656883E-2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8.0444312150114161E-2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6.8400816692267385E-2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6.0401671398351731E-2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8.3711682595166259E-2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0.1127242454266526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7.6808879034620414E-2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3.3897439318963718E-2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8.4077674329158469E-2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5.2380274284351103E-2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8.0393496724510349E-2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8.2307134443086349E-2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5.1773616140288636E-2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6.8694708365117263E-2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3.5841505281738018E-2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6.9252283298710582E-2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0.10555101436937186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4.3739424821355621E-2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8.1972511517287128E-2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5.8706229186540115E-2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7.1861454544682069E-2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8.4364780183773913E-2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9.6335525202258188E-2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9.3138748145607186E-2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5.1328078976362601E-2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7.0985350850027329E-2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5.7360902070362485E-2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5.8998418874256275E-2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6.462723530525416E-2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6.1918982916002729E-2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8.3686054876959348E-2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8.6451910178177771E-2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5.1403370208507271E-2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4.5996360362309474E-2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7.2970861205211346E-2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4.3114295141786885E-2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4.4432021286883172E-2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5.1911408171173345E-2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5.0341273149050902E-2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7.2043757746510062E-2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4.2017541601388597E-2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5.2408315437004527E-2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7.4445130121446601E-2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6.8229667729911236E-2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8.3772930172917537E-2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6.8363862404906328E-2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8.5192368002788399E-2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3.5496253642125497E-2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4.2877743193947326E-2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4.8681893066819359E-2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5.7572619834255434E-2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6.2249737734422661E-2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5.5341224151317148E-2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5.7788479188760844E-2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5.8440341143925378E-2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7.4572494745978046E-2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7.9979656803367938E-2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6.3582336079678781E-2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6.061925880347685E-2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7.3373935909750054E-2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6.9461576366230959E-2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6.6498536311054623E-2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5.3646107093038742E-2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4.752115380215205E-2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9.0541215267995856E-2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3.6923832679014668E-2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8.0736248672514277E-2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3.1824430263911463E-2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4.8202178229436621E-2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5.9986443536980794E-2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7.0997545192069911E-2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6.2925041639082746E-2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4.0614880378329943E-2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5.8440521547657776E-2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7.0492249085273961E-2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7.301516177853018E-2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5.7963749181867641E-2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8.5446358232645236E-2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7.2537533333313364E-2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6.6427634336328145E-2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5.437846698206017E-2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7.1010227321102848E-2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8.1912466363777137E-2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5.7014187585054721E-2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7.016511415043758E-2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4.1730386637022665E-2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7.9114247233033286E-2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8.3490274383624108E-2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5.1540932993879185E-2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6.9844371710836128E-2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8.7248482785065917E-2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5.1229987447996006E-2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6.3770105647288799E-2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9.3010102545326934E-2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6.1969505265812019E-2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6.6428835171256972E-2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5.4667216674938235E-2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6.0272267572138105E-2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8.109250964868675E-2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5.052575294690409E-2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5.7735026515961518E-2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6.404432326220455E-2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3.450662520531167E-2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6.5869763770498135E-2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4.5892253089287349E-2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6.9825209481033434E-2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4.3187854361497635E-2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8.9260074538108247E-2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6.9221497134527077E-2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5.1503360949517019E-2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8.1753083413387051E-2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7.2225960375317033E-2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5.2826913933884612E-2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0.12195417299243139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9.0719034640511342E-2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7.1046218116066262E-2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7.0245990756952592E-2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4.043682634665724E-2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5.3115077431239444E-2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6.2837630889892582E-2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5.4095237295559206E-2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6.1351615476457289E-2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5.1447494528469306E-2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4.1746269860171159E-2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4.3212551396110355E-2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6.0141184228424294E-2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5.3236256436164142E-2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7.3846750881648049E-2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0.1207542451671082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4.135037388617091E-2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5.1295948158353699E-2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5.8484310692733743E-2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5.3678589175293334E-2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5.9980572498919527E-2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9.3322115599197009E-2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7.9895731763439226E-2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7.0342834007640187E-2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8.1471296040195762E-2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9.3868698785644966E-2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4.5643609869355339E-2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7.7495458725601596E-2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6.3713278084087444E-2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7.4728910725570641E-2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5.3436033872452215E-2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6.389708464106536E-2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6.2806031893684944E-2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8.0761554585357054E-2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7.2921280181603043E-2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4.7487113281432292E-2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4.1538733289979923E-2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5.2736009184378929E-2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7.6052486037777367E-2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3.7567837785831726E-2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5.830251781429685E-2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7.3924931905672064E-2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9.1538813489607129E-2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6.0758145308543066E-2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6.1406581069013644E-2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5.7588062668248119E-2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4.5606399018985888E-2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4.3965522074596697E-2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0.10751604848540275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6.5674585966394528E-2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4.044080842137765E-2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6.7657478562010098E-2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7.8773788327489713E-2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4.7309305633899568E-2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0.10908537999939583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8.4255586235161495E-2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4.2125212918606048E-2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8.5075478556080775E-2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4.3361814455711967E-2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7.9352905276435681E-2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7.5112982967644681E-2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7.1038501468087656E-2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5.5519392785679855E-2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4.8645411144392137E-2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6.5974377230228365E-2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6.4062928633264793E-2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5.617781457388471E-2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6.1400087202200027E-2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6.3689471142127196E-2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5.5650474733745625E-2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5.7695733604255173E-2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7.3083550991493107E-2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2.2912201965185508E-2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6.7278158032155755E-2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5.5146166665208218E-2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7.0972642702124666E-2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6.0953275472518165E-2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6.3791251305482355E-2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8.9287896649154375E-2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7.3701043695456381E-2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7.4435477473487222E-2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7.3833032501588125E-2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6.6031895274775598E-2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8.8058638914601417E-2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0.10567328151749789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5.215460036278774E-2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3.6680125955858012E-2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2.7826372713996461E-2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8.6251168435629744E-2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5.5764796385382009E-2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5.8725821041016646E-2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0.10799586375496828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3.9551784410108315E-2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7.8553820251880957E-2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6.7292555348377858E-2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5.7723170347891761E-2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4.596855092284402E-2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6.7017359751870842E-2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5.8388743514994568E-2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0.10897006720540281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5.4437982601568624E-2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1" sqref="L11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3.480217418018907E-2</v>
      </c>
      <c r="F3" s="1">
        <v>0.20439192887083082</v>
      </c>
      <c r="G3" s="1">
        <v>0.39254403205897526</v>
      </c>
      <c r="H3" s="1">
        <v>0</v>
      </c>
      <c r="I3" s="1">
        <v>0.36826186489002871</v>
      </c>
      <c r="J3">
        <f>SUM(E3:I3)</f>
        <v>1.0000000000000238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9.9999996730805271E-2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29</v>
      </c>
      <c r="M5">
        <f>MIN(returns)</f>
        <v>-1.7782760992454127E-3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5.7253400921518427E-2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0.13189776202795223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0.14020116852448372</v>
      </c>
      <c r="L9" t="s">
        <v>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9.0818988629118858E-2</v>
      </c>
      <c r="L10" t="s">
        <v>47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9.2320282180035518E-2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0.14337831132427681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2.83631637231887E-2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7.7128995337067296E-2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4.4165326339393074E-2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0.10908947551514769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0.12355523709127625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7.5782906963411723E-2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7.4863987791273789E-2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0.11658108403511469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7.2801799624428121E-2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5.8442638412008696E-2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0.15684700480015668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0.18544746500341835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3.9175064675746718E-2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4.3909609779112735E-2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5.4915423580569334E-2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5.521208749361306E-2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8.0297621158187615E-2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0.15696517774484442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9.2383993058542613E-2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-1.77799929210809E-3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0.105074284567511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8.5728872736916539E-2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0.10875622392142459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0.14143786198541575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8.109530153896527E-2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8.7226340812931902E-2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0.13299050925280476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0.12273036722757236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6.1438590949974836E-2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7.6489615273039213E-2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0.11851306082556889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0.13346598508180896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6.5869984775578594E-2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4.9118707065850753E-2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5.7626828259433216E-2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7.9723233150961414E-2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5.6614468235032911E-2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2.8755336239729701E-2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0.10898379192785579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0.12759161666001706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9.0237668473902133E-2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0.10484672276140272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9.3314572095277715E-2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0.10323919495090772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0.10109452500640859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8.0674043515915228E-2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0.18164486216273801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9.6962322487514907E-2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2.1763266783794366E-2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6.8495500159738487E-2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2.6052548130835795E-2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0.10500137137865084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9.6722557646846008E-2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1.4238918016619806E-2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1.7530446999009852E-2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4.5442420737591194E-2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9.5764236156246074E-2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0.11454466749417835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9.4154606842682842E-2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9.3624091447071844E-2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0.1255805181259968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9.2914797930751858E-2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4.6974644941371935E-2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0.12814934390164656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2.7305636832026803E-2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0.10502947542907837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0.10401350743846183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8.6746971893018721E-2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3.9589175674787924E-2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5.002691515054658E-2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0.11904715348270156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9.9776720073874836E-2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0.10076795800395799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7.4553835141250246E-2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8.9436237561488552E-2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7.0982560445448595E-2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0.10253440122862933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0.10968253335841172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0.13564406607253532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0.15839187857543036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0.14880767834953179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5.8323523262462817E-2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0.1302626470118613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0.12645173100987139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7.8938592610070746E-2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3.2412705784243601E-2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5.0734750662692507E-2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8.9640482560976231E-2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0.12628473008479468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8.3918011015423399E-2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9.9344617268870117E-2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7.3142721156189694E-2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0.112202038203848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0.11783393895712679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0.12085934876595061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0.13172902689579002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0.14014275226529982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4.8665521213104412E-2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0.18287710585968897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0.11328967106878784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5.2334811396556935E-2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0.13836430950997625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5.6025121495905328E-2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0.1386785074191732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0.10793497344997482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0.1367664299945206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0.13334527583494293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0.16015054323533873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7.9254478036692166E-2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6.9688484601468925E-2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5.5734963761881362E-2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0.19330447311619237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9.3571092898185659E-2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1.5606833898039074E-2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4.8848673183418567E-2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8.5722724033908237E-2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0.15321683914222906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0.17776295174403622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0.14471879015848987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8.9607480982073939E-2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0.12992469227760894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8.755853030097116E-2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0.14269232954187072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4.4261998977309425E-2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0.17461952846001849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0.14146724226893226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0.10715150334921275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0.13226204849428624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9.3279700812198829E-2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8.8237629552202934E-2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0.11467039404443913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5.0009580728091585E-2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3.7882450019870006E-2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0.15695330388264495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0.15860005434473456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9.6558330221474531E-2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3.1177085604946475E-2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8.3924343916805144E-2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0.1625655837339115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6.5109430747601893E-2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0.15932363022041529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2.5636770832009104E-2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7.3023155333428624E-2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0.14014444357683731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3.3399942363776969E-2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8.0493980261556519E-2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6.3747116308003671E-2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0.10377026514191945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5.5564968013538607E-2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2.3395778731033268E-2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7.6285244159010057E-2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0.12579383399980371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3.5281896648915234E-2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0.1509205239553173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6.1732156357092283E-2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6.0099268975607245E-2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9.1552213103671232E-2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0.11357895880004754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0.12984956712182938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0.14491299275846758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0.14586261636296993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6.3920140692649063E-2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6.3823503063505038E-2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2.2428234109170386E-2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0.1053710330473201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0.10076082596067137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6.266162428165134E-2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0.16229909760529027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6.6216638865841837E-2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7.17472199346465E-2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8.0771327762735101E-2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0.14510524523034007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0.12924051310367046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0.13710674533100797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0.10024672438717275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6.7293203572494242E-2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0.14790826273156732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0.13205391007958145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8.470608848116945E-2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0.11966390541409067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7.4183770280624728E-2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0.15675458984504576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9.8569099501380819E-2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9.8182956153593182E-2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0.16504771083186354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3.8239904327346252E-2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9.8949963250032136E-2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0.10635784019470984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0.12895499860126858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0.17207825292725087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0.19409259064224504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4.9437515766258988E-2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0.11112225149069088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7.7271039207465808E-2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7.0382827051704178E-2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5.5557070306761602E-2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6.4343190251555882E-2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0.1310416268910084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4.5737322677564363E-2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0.11016617554496189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0.1157906751458182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5.1429194621589458E-2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6.7778421899841401E-2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0.13245350714561255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0.13195138857669031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6.709356195918903E-2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0.10274857215523658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5.2534614602103735E-2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6.1377799886985773E-2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6.9983411591753031E-2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0.14239762776925224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0.14445012770917209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0.11031952524680189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5.7540420275020931E-2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7.2129316125826959E-2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0.13897068107858712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1.7233929674860482E-2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5.3196670383391709E-2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6.7318979768506315E-2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6.1268927089487724E-2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9.500683603433191E-2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4.033788344879663E-2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0.1019252269342108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0.11166594791168905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6.0555769422270034E-2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0.11669350031911896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0.11706129205042748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7.9562863706829301E-2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0.11536629551900401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0.17583286790130459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0.10776034283799962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7.1086746711203519E-2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0.10140189765610486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0.15665626315123271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6.6741413470737143E-2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0.1027628879570186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5.0544544423377857E-2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0.15739834668668462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0.11976876638190226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0.14868094300117685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7.6856987377865504E-2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8.4560010614333381E-2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8.12875791167047E-2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9.4871069305351829E-2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9.5828957755363486E-2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3.8413693189875531E-2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0.13274653247264911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0.1655826194588319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6.6954888391969725E-2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8.2136158966108486E-2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0.10716969692848255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0.10528533770683635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0.1515191385690744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0.15211990030552069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0.1234125886191062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7.1076966621230753E-3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0.17724018027570154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7.4719465191719125E-2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7.7722999126796477E-2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3.2030085620623483E-2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0.10121508176087146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9.2945065083526179E-2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0.19111335776045202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7.4978953969807138E-2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0.1334395389549683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0.11863917059265638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0.10535157897058944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0.17893539315730367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0.1189189693286119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0.1731245168693758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0.15814962065624205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7.4354699439065142E-2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0.13408778451195236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0.102287153468684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0.13088402334594584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1.8867990307326332E-2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7.5554591712962971E-2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0.11476985749414781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6.0926063872030811E-2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0.12584347981054411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0.10402055629815599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0.15878773925170497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4.420016914552849E-2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7.2163585906742655E-2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5.0848577603038958E-2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7.2600374332195461E-2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8.9775862675892881E-2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3.5918436115127461E-2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5.4370186232949758E-2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7.7596915247864384E-2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0.11817070928777795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8.9562733220080792E-2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8.5343722444966019E-2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6.7259399477439974E-2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0.13514006256715083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7.4969486498368543E-2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0.12849854389965976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0.11858322282495992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3.8608048496094227E-2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0.11687119420003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6.4571011014818547E-2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0.13431136769194096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0.10266505179206065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0.11369892418537231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0.10009655209037116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4.2456487055609893E-2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6.6697581549888918E-2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9.107066631487104E-2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0.12283738015819656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3.8541841926343468E-2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0.11909834796077079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5.1725374989467721E-2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0.11543195295936526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0.13791059898877323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0.14515072613066016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7.4070306273489539E-2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9.2906389521718813E-2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9.266146883764681E-2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3.9336110074044361E-2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7.178789422921783E-2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0.1293192062954287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5.1531144944186202E-2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9.6332734816904075E-2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0.16104013078499935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9.5278249836685092E-2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6.0076310433530677E-2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7.0805495549165043E-2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9.4982311191257329E-2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0.11094100891540037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9.0078360969982452E-2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0.11177410290822198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0.21986539944148054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0.11238286652749574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0.10744424252659002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7.6742526147139722E-2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0.12454532810145502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0.13159351072332881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8.9066930839535763E-2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0.16583688285110409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1.490733499180763E-2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0.17869345100900902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0.10301820037888576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4.3822216408979431E-2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6.8650069974832473E-2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5.5632591278630406E-2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0.15416441527408087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3.7385616647792386E-2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0.1307188491282012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0.14030200027126494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9.4374819569528201E-2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9.3011810762711811E-2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0.13057238219046763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0.15582299439862868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0.14507902050032606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9.6677424629332709E-2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3.8013747484457294E-2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7.7724926883529388E-2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8.410487491309393E-2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0.17009020076094328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0.1105156135934442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0.10037071207789361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9.7457102953514729E-2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0.13433327365167425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0.15510019434873912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4.2576363453103561E-2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4.7531878284196472E-2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0.1492615597055118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0.1452425323469746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8.5388985866311939E-2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9.0659604950250605E-2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9.9330966884984662E-2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7.5948399921488496E-2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0.11773002294043811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0.1201772741406244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7.8327755579346681E-2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0.13224889575001231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4.0449688190593358E-2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3.6128258714224426E-2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0.10522185164715969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0.1180343525004599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0.18887090971086806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0.10684089456591561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0.17170271722640096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7.9996607349998694E-2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0.15902464526068028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0.15402111052751599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3.9363203345479825E-2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0.10632020324293956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0.13176171425143335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5.2090028282151035E-2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7.9321892836654584E-2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9.5383397989754259E-2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0.15653577927637197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5.1871387761026844E-2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6.4982411487362723E-2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0.15459601981716187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5.6362050821366472E-2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8.8502418271847239E-2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0.12896254704143995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0.12903807469450812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0.15740063185661657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4.8333257643598415E-2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0.28776663578946238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7.1843793382525334E-2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0.10037367380179507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0.15444129736028667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0.13985534282560841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8.4887021885055924E-2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7.2196060021119335E-2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0.13494402000145111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0.1201207399915909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7.9197127354216468E-2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5.3936949495176023E-2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5.9299016626567891E-2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8.5055831109029478E-2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0.13782480732304858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0.10594974766698328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4.1747879753937012E-2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0.11791004262786631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0.13328545294299365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0.10153693991030899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3.4761324353941525E-2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3.9940855452913704E-2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0.10376064035832266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6.1053389088161492E-2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6.3727556875772251E-2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0.12948687733947639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0.13575034038816658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0.11546210861302852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0.12681626497354226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0.172037854392314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4.3052083731971669E-2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0.16316571289112791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8.8536227741600859E-2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0.10400035206794223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0.26144020491055842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7.291013834015847E-2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7.0423210254945579E-2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0.12281766369558711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0.10506168406883165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6.5351423185610491E-2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0.15614361972818713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4.2691722701386992E-2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8.2309411676398492E-2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9.1811003818702552E-2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0.13234396630205381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8.8874205327602596E-2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5.6935453822716031E-2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0.11460971407177523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6.0418857741791898E-2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8.8029624693297226E-2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0.12984748209667907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9.1624443297633196E-2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7.7900842763465095E-2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0.1308820051368087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0.1502782675632155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0.12265222173878043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0.10221878674604512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4.4228756933813784E-2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7.8324775750973741E-2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9.8202238609186754E-2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4.3905566233227278E-2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0.1735845631885673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0.17626309629131875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0.10428712257547224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0.13707016135491101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0.10204800361195288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0.17078739258278786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0.10684722236907973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5.3609083650054457E-2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0.13853648644595373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8.1569657544177554E-2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0.10509054168874465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0.13776647605633063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6.8668862688651577E-2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8.8135867934863832E-2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7.9272384326321443E-2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0.10953309517427523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0.14416145028667682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5.0514435182897E-2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0.10932920713178551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0.17414507488757613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4.6572780335690567E-2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0.11163032210662949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0.18999955584943917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0.11544969569859709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4.4654007050456412E-2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0.11752327398282381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0.10828091124015393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0.10022328906808431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4.8543326859201041E-2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4.917954722536777E-2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8.5614830409387555E-2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0.10439400643310437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9.6916011523939805E-2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0.12501898624208407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6.2383375012284192E-2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0.11973585435743139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0.13166361885735012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8.249903376440848E-2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0.14089191582574223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-1.7782760992454127E-3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2.2294037709240211E-2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0.10647877688195018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2.2900691262303985E-2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3.3390083091121348E-2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0.13056690549780603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9.190249751487789E-2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0.13300805747623556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0.11694682740062423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0.11985078408640004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0.10754542114035548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4.8026600793594332E-2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0.13779777936360316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6.9508037395931366E-2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7.1537416960812505E-2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7.4176365041497938E-2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0.1427473905530845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0.12012689067665194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-1.778233980841204E-3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0.12513499864559297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0.14087303165768539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2.5402677684276398E-2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0.12414021250568474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9.9941361680945473E-2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0.10831111944750416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7.1854858306837244E-2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0.11498562683256996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0.11102891803288584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0.1241296959422411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0.10887192718357186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0.12575360849711958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2.3991606386239317E-2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0.1397260383933987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5.4550076565698769E-2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0.12361579030555503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0.14645601913114792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7.6529726595615966E-2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0.11490988679190672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6.0022122961702173E-2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0.10826861062281146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0.14803808105819249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3.5542678095489944E-2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7.1502187286088148E-2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5.996405405208427E-2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5.3313730816331395E-2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0.15182953657312726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0.12158732132160832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0.16036533746487258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0.12517892159742283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0.1354568496210502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0.13404634420477612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0.14022975858585451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0.11845785306629741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5.820293453783898E-2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8.0901451098555954E-2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0.16861897067281939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0.15435550282928956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4.6337512910158862E-2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5.8409898352775436E-2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0.11937040606308047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0.11095657961163585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0.15502109309172463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9.2695418956517228E-2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0.11050759754515549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6.6972156193450205E-2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0.16727582063775936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8.7110176306817166E-2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7.37712125652914E-2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0.10758210307802485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8.9892346082965924E-2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0.2066448405245358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0.10405295476569476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0.12983214711275282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4.0588543263673893E-2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0.1731286699324508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0.14162600118806989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0.11511290182834699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0.13924448063163197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5.2332096253453697E-2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7.994680569030832E-2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0.11431672409950844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6.5923491099527665E-2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0.12407962855307986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0.13032303594653905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9.4645096172156329E-2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0.15680011885425382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0.18629649598027354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9.422964930845823E-2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2.5124886535056845E-2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7.8442758161801462E-2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0.13435488210417246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3.4289219347468647E-2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9.5669513785533677E-2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8.5243275003537677E-2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4.2650012665726766E-2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6.9017145077030273E-2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0.1148586127604192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9.8075404833327218E-2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0.13108397132231242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3.8951188309588769E-2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0.11480816680839512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0.14490812227050687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0.18506874602728041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7.3466926577202551E-2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0.12169209158854777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0.15637445488420898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2.072453299535959E-2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9.2200243519768632E-2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0.10217639842337634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7.5319774612437884E-2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0.1042623504418505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0.12887023770488382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0.11358707890294362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0.15203350885160605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0.12313323426984679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4.792781043740546E-2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0.10612054916063318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6.1234038004427171E-2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0.21032424168870234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0.10496673631116593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8.4764191465741767E-2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9.168666373146328E-2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7.864904504353154E-2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9.5183350493520447E-2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0.10243150551499247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0.12631303859664667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0.1021084641633121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7.7262923466421052E-2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0.10829814573642715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7.5024690755221002E-2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0.17468932878180388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0.15030452813072737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5.1871606363137701E-2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6.6264387772870359E-2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0.19920943994461426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0.12335747675244479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0.21398399353611963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9.1733961469320002E-2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6.5029325804195626E-2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0.14879306690894123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8.7787766980392146E-2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6.1115442283625754E-2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0.12428170653333148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6.1112718408068867E-2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8.3717378481847904E-2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0.12640965704832863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9.2643816759529152E-2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0.10476626403560241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0.15769549271520344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6.9647434567291722E-2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6.7733900357165311E-2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0.12440876405004841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0.17228396607836394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6.78955679094011E-2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8.2965049824296422E-2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7.5385377553469635E-2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6.2670229499622199E-2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0.11084614879171051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0.11984056614510141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9.7616263900649702E-2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4.8716355194634353E-2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0.14379244956597637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7.7888112131640375E-2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9.0295172403225488E-2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0.10577284150029898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9.3586255010470909E-2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8.0587012013371373E-2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0.12948870595183859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8.7692771026832483E-2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9.7366447359219732E-2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5.1680049840260978E-2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0.16501406494314752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3.201920425039817E-2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0.13712890568716363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2.2575517881257001E-2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1.0889374315827149E-2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2.8999200652762624E-2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5.8523102073154254E-2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0.12117333825526999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7.7811086514707473E-2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0.13259892830517583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6.5927307209306285E-2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7.3213876842352921E-2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0.1764660478586253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0.10611835703761008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0.16018125157119312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0.1327895767211198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0.147325453960653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9.6108339708909085E-2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0.12141692833229722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7.3082381938533558E-2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0.16533510029567844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8.3761016490848217E-2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7.2210627627765422E-2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0.10429278066164471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0.13623003539625111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7.7043028023229043E-2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0.12556377452433898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0.11251411500827335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3.7579389408575192E-2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8.9826200497252318E-2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6.5643142589348003E-2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0.12630906146546317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6.4611676303047538E-2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6.8415722931704614E-2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0.15552388954959429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8.6194538813531452E-2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0.17428708390112924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0.11258029570692196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5.755245398101394E-2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0.12878294679560232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0.17831274704739952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9.1399262082442645E-2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0.15764493799609758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4.9778838481448151E-2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9.9350704355150032E-2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0.11851658942741206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0.12117858303464524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5.1971637820302119E-2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2.2507508201166537E-2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0.13353052295804857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0.13609549754304129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4.5003607756743724E-2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0.14701859547761398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8.0488789938428118E-2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0.20257878658712491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0.10604727605596898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0.10402894669565499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9.5769648887205294E-2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8.2295641517204698E-2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0.1135158490034589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8.0960199439093383E-2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8.6867349110195224E-2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0.14478996957957624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0.15960821855802965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0.17391446630834473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0.12433333171767491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0.13427279002308823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0.14375455473415277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4.36700025990997E-2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9.1530916957516251E-2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0.12563185805052224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3.2828460279529015E-2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7.1532326729865092E-2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8.6431216228927354E-2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6.067325648251809E-2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0.13777356323741041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6.721135589386984E-2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0.10406584683447884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0.11632026239969973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6.7452932330730908E-2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0.17684497317247594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0.16306051049384052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0.11468112998728563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4.4734756289122934E-2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0.10346876711903308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0.11209254225059584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8.0547831769369083E-2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0.10210041180164486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0.16717867531992892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0.10508323640384321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0.10207894383996363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0.10411639970930309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9.7990780969832159E-2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0.11612385346705034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1.3984064955981257E-2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6.0055730318233858E-2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8.2631518144665961E-2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7.579282850477953E-2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9.3695289478814781E-2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0.15163902412958752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0.12660854141132782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0.16442256749999062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8.4510446428996522E-2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9.3019083304690442E-2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6.2751558107684291E-2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0.12830885922257762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8.6600747275897394E-2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0.10922726100270519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8.1754842411586814E-2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0.15409816981575752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0.1041268340276662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8.1012233208570539E-2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0.11517047965484228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0.16048575437304669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0.12796286210004126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5.9089872862171822E-2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0.11401537765514691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0.11504496828915212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0.16838161686058162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0.14653897759811274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7.1389554378376685E-2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0.12081418335183192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3.5081866049790023E-2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0.10610141189637501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0.23655862164502217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5.9261736567111312E-2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0.14991357024215723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0.11389575374945404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0.13146316744485387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0.13792027659236505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0.17814598098625867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0.16879919643534347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7.3131461818670029E-2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8.6391359667628898E-2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8.352489708364419E-2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8.2726122195816654E-2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0.11327644637673262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0.10531301228283163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0.13302372699712683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0.1191856026723157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8.1105738122362547E-2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5.3960568941265441E-2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0.13626006150327474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8.1993670797934293E-2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5.7568278183128596E-2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9.0957643541418998E-2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7.398922305347666E-2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0.12582884873663414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5.3131991501462084E-2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9.2634796322157431E-2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9.531640543067943E-2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9.1977499450554223E-2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9.3223837617661953E-2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9.1917490705547111E-2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0.17972242710088859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3.7426998976197723E-2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4.1091997592193286E-2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2.164671714669919E-2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4.0080120207049763E-2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6.4807975816273622E-2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0.11455308330619096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8.3900300354910362E-2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0.10828372489038318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0.12147246382903054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0.16282469878030326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8.5754693903663748E-2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0.10939431792318599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9.8854572085274484E-2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7.7813708468053688E-2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5.8829482070608563E-2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9.6151627548752616E-2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8.4019744801411722E-2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0.14581221641599607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2.4512362897190609E-2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9.294907668150576E-2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3.2147390070193183E-2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5.917217447897638E-2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0.11429253619058066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0.10740700126352132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7.6053721686092368E-2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3.5302558752925872E-2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9.5787823385505177E-2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6.3963804931510548E-2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0.14850405273715683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9.3932267956692961E-2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0.15533916483464028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9.829608865275441E-2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0.11574770604002405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8.5536502202321119E-2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0.13711586518730767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0.13476424946076482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9.7016282210909299E-2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0.12620876139624904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5.8883787361743156E-2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0.11970036942971896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0.15892090645316648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5.9703451758584825E-2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4.9850279840535805E-2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9.828573311116573E-2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8.5030682645962585E-2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7.6731047150240261E-2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0.1642499732038265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7.0752916259759546E-2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0.1530210719562104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5.4160410140299042E-2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0.13924650589104615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9.2219763100185315E-2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6.693966257297479E-2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8.7457568435955313E-2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9.3058825209874296E-2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3.7417739613436085E-2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8.9065647462094111E-2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3.0736831565172595E-2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0.10118050263329681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2.4600867343667732E-2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0.14637661101650901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0.13102247428117009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8.4911916625949324E-2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7.3052277122688469E-2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0.15134962215557013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3.3123604613057855E-2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0.20546801408395354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0.19236721783994182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0.15560723929416898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6.7848689969195464E-2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5.6487192986120816E-2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5.7396254962644111E-2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0.12876375726157252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7.6844197008211879E-2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6.0160623685683312E-2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7.1468541800922436E-2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5.9180064366233021E-2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6.7739799755795804E-2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8.2028310307423524E-2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8.1683486816173989E-2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8.598792677456002E-2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0.23189241856954879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3.7868739968514031E-2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4.7428340238292677E-2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0.10100672866664517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3.7495171348681744E-2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0.11940803600351013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0.1494573796325136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0.15469904900309062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0.13815191805056615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7.6164887961507555E-2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0.14875370648713604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9.6323114191852355E-2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0.1716204757047668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9.5847926955511031E-2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0.13164147422943073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0.10310284370102374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6.4190473762611333E-2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0.13466520203954491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0.15549588207459508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0.10930827154225198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0.11669765417399769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3.8948401390658915E-2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6.0441355460476798E-2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0.13231416892039327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4.9178838416610526E-2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8.824329445701018E-2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9.2119969676095037E-2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0.13793419001548135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7.4451631304972343E-2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8.1200250964265752E-2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5.4208426511211716E-2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0.10089581136738612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6.330107507621463E-2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0.14618379376622048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0.11011232987615616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5.3129280241550614E-2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0.10161664690161487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0.13570172934166203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8.5859266214799446E-2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0.17596914228293303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0.12127093124122168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4.0766484972450057E-2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0.12766268698309591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6.1017974952356058E-2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0.12163303700380634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5.4682107665158464E-2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0.11805159881427874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0.10142876033537762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5.2689711321087795E-2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0.1131960399210632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0.12033740501982404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8.6251390520429183E-2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8.1660546446003623E-2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0.10525129415959333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5.5776019605515259E-2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7.0519135666478272E-2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6.5402100061255908E-2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6.128405114790425E-2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0.14256065013886543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7.3692669170386305E-2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0.12423166003311881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8.4879832082429107E-2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8.3566750971762804E-2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0.10754864085131066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0.10850133188663724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7.6237133519101219E-2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9.5780399067617594E-2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6.8998909300772127E-2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0.1489869945888771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0.16469224604778132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5.1244037731776659E-2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3.1904942999316788E-2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0.10309009284960702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0.12540321663068443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5.9948890657747667E-2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0.10062083156159174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0.17220889813619067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5.347357486719817E-2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0.14926506169207499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0.14029664791923313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8.6961527447703579E-2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6.2838637828781518E-2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9.4991079112416665E-2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8.9609167787456423E-2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0.2389823964862543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8.94926992356746E-2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4" sqref="M14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0.14323869769458455</v>
      </c>
      <c r="F3" s="1">
        <v>0.21662261997694229</v>
      </c>
      <c r="G3" s="1">
        <v>0.26894642431399174</v>
      </c>
      <c r="H3" s="1">
        <v>0</v>
      </c>
      <c r="I3" s="1">
        <v>0.37119225801448141</v>
      </c>
      <c r="J3">
        <f>SUM(E3:I3)</f>
        <v>1</v>
      </c>
      <c r="L3" t="s">
        <v>32</v>
      </c>
      <c r="M3">
        <f>AVERAGE(K7:K1006)</f>
        <v>4.9236463580871305E-3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9.9999976518745537E-2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31</v>
      </c>
      <c r="M5">
        <v>7.0000000000000007E-2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30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5.1891213560008032E-2</v>
      </c>
      <c r="K7">
        <f>IF(J7&lt;$M$5,$M$5-J7,0)</f>
        <v>1.8108786439991975E-2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0.13440030290715455</v>
      </c>
      <c r="K8">
        <f t="shared" ref="K8:K71" si="1">IF(J8&lt;$M$5,$M$5-J8,0)</f>
        <v>0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0.14878125493842953</v>
      </c>
      <c r="K9">
        <f t="shared" si="1"/>
        <v>0</v>
      </c>
      <c r="M9" t="s">
        <v>42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8.1175004865704947E-2</v>
      </c>
      <c r="K10">
        <f t="shared" si="1"/>
        <v>0</v>
      </c>
      <c r="M10" t="s">
        <v>43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9.2871271129421507E-2</v>
      </c>
      <c r="K11">
        <f t="shared" si="1"/>
        <v>0</v>
      </c>
      <c r="M11" t="s">
        <v>44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0.12900462378915667</v>
      </c>
      <c r="K12">
        <f t="shared" si="1"/>
        <v>0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1.5896985752005488E-2</v>
      </c>
      <c r="K13">
        <f t="shared" si="1"/>
        <v>5.4103014247994519E-2</v>
      </c>
      <c r="M13" t="s">
        <v>45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7.9885732401842713E-2</v>
      </c>
      <c r="K14">
        <f t="shared" si="1"/>
        <v>0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4.7509432546709363E-2</v>
      </c>
      <c r="K15">
        <f t="shared" si="1"/>
        <v>2.2490567453290644E-2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9.8014165329575187E-2</v>
      </c>
      <c r="K16">
        <f t="shared" si="1"/>
        <v>0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0.13384759941955182</v>
      </c>
      <c r="K17">
        <f t="shared" si="1"/>
        <v>0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8.8243405332948166E-2</v>
      </c>
      <c r="K18">
        <f t="shared" si="1"/>
        <v>0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8.0874235315598675E-2</v>
      </c>
      <c r="K19">
        <f t="shared" si="1"/>
        <v>0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0.10422867744541042</v>
      </c>
      <c r="K20">
        <f t="shared" si="1"/>
        <v>0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7.6088445697620299E-2</v>
      </c>
      <c r="K21">
        <f t="shared" si="1"/>
        <v>0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7.0640359979682543E-2</v>
      </c>
      <c r="K22">
        <f t="shared" si="1"/>
        <v>0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0.13716748520442335</v>
      </c>
      <c r="K23">
        <f t="shared" si="1"/>
        <v>0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0.1611395558980615</v>
      </c>
      <c r="K24">
        <f t="shared" si="1"/>
        <v>0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4.3744240717794369E-2</v>
      </c>
      <c r="K25">
        <f t="shared" si="1"/>
        <v>2.6255759282205637E-2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5.00783594540537E-2</v>
      </c>
      <c r="K26">
        <f t="shared" si="1"/>
        <v>1.9921640545946306E-2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5.5048602108104916E-2</v>
      </c>
      <c r="K27">
        <f t="shared" si="1"/>
        <v>1.4951397891895091E-2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7.8951148998286369E-2</v>
      </c>
      <c r="K28">
        <f t="shared" si="1"/>
        <v>0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6.3748540738122195E-2</v>
      </c>
      <c r="K29">
        <f t="shared" si="1"/>
        <v>6.251459261877812E-3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0.14182648091527894</v>
      </c>
      <c r="K30">
        <f t="shared" si="1"/>
        <v>0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8.7633091076920522E-2</v>
      </c>
      <c r="K31">
        <f t="shared" si="1"/>
        <v>0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4.3115081968103652E-4</v>
      </c>
      <c r="K32">
        <f t="shared" si="1"/>
        <v>6.956884918031897E-2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9.502456190647246E-2</v>
      </c>
      <c r="K33">
        <f t="shared" si="1"/>
        <v>0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8.6771738053680769E-2</v>
      </c>
      <c r="K34">
        <f t="shared" si="1"/>
        <v>0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0.1080108095382557</v>
      </c>
      <c r="K35">
        <f t="shared" si="1"/>
        <v>0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0.13445520713747738</v>
      </c>
      <c r="K36">
        <f t="shared" si="1"/>
        <v>0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7.8301958231364432E-2</v>
      </c>
      <c r="K37">
        <f t="shared" si="1"/>
        <v>0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9.1335065899360357E-2</v>
      </c>
      <c r="K38">
        <f t="shared" si="1"/>
        <v>0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0.11813431435627253</v>
      </c>
      <c r="K39">
        <f t="shared" si="1"/>
        <v>0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0.12299848628935939</v>
      </c>
      <c r="K40">
        <f t="shared" si="1"/>
        <v>0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5.3028449386130161E-2</v>
      </c>
      <c r="K41">
        <f t="shared" si="1"/>
        <v>1.6971550613869846E-2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6.306562772704094E-2</v>
      </c>
      <c r="K42">
        <f t="shared" si="1"/>
        <v>6.9343722729590662E-3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9.7803482224612992E-2</v>
      </c>
      <c r="K43">
        <f t="shared" si="1"/>
        <v>0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0.13531226598887902</v>
      </c>
      <c r="K44">
        <f t="shared" si="1"/>
        <v>0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6.045010791089056E-2</v>
      </c>
      <c r="K45">
        <f t="shared" si="1"/>
        <v>9.5498920891094463E-3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6.4646727516278979E-2</v>
      </c>
      <c r="K46">
        <f t="shared" si="1"/>
        <v>5.3532724837210277E-3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5.8389261058888531E-2</v>
      </c>
      <c r="K47">
        <f t="shared" si="1"/>
        <v>1.1610738941111476E-2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7.8260246279933998E-2</v>
      </c>
      <c r="K48">
        <f t="shared" si="1"/>
        <v>0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5.3025933772304912E-2</v>
      </c>
      <c r="K49">
        <f t="shared" si="1"/>
        <v>1.6974066227695095E-2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3.1189241004726531E-2</v>
      </c>
      <c r="K50">
        <f t="shared" si="1"/>
        <v>3.8810758995273476E-2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9.7302848541479969E-2</v>
      </c>
      <c r="K51">
        <f t="shared" si="1"/>
        <v>0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0.11369556429472016</v>
      </c>
      <c r="K52">
        <f t="shared" si="1"/>
        <v>0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9.3260739414867011E-2</v>
      </c>
      <c r="K53">
        <f t="shared" si="1"/>
        <v>0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0.1181432671767082</v>
      </c>
      <c r="K54">
        <f t="shared" si="1"/>
        <v>0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9.5753321178096984E-2</v>
      </c>
      <c r="K55">
        <f t="shared" si="1"/>
        <v>0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0.10338418127457505</v>
      </c>
      <c r="K56">
        <f t="shared" si="1"/>
        <v>0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9.5661360772959059E-2</v>
      </c>
      <c r="K57">
        <f t="shared" si="1"/>
        <v>0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7.6275516380010178E-2</v>
      </c>
      <c r="K58">
        <f t="shared" si="1"/>
        <v>0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0.15315155909843359</v>
      </c>
      <c r="K59">
        <f t="shared" si="1"/>
        <v>0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0.11338575203057011</v>
      </c>
      <c r="K60">
        <f t="shared" si="1"/>
        <v>0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2.8191023091337364E-2</v>
      </c>
      <c r="K61">
        <f t="shared" si="1"/>
        <v>4.1808976908662643E-2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6.6631159317758648E-2</v>
      </c>
      <c r="K62">
        <f t="shared" si="1"/>
        <v>3.3688406822413586E-3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2.6359090444719735E-2</v>
      </c>
      <c r="K63">
        <f t="shared" si="1"/>
        <v>4.3640909555280272E-2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0.11156321298871341</v>
      </c>
      <c r="K64">
        <f t="shared" si="1"/>
        <v>0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9.8358032612870572E-2</v>
      </c>
      <c r="K65">
        <f t="shared" si="1"/>
        <v>0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8.8357045551854529E-3</v>
      </c>
      <c r="K66">
        <f t="shared" si="1"/>
        <v>6.1164295444814554E-2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8.2819907266091786E-3</v>
      </c>
      <c r="K67">
        <f t="shared" si="1"/>
        <v>6.1718009273390828E-2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5.2346692062715583E-2</v>
      </c>
      <c r="K68">
        <f t="shared" si="1"/>
        <v>1.7653307937284424E-2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8.1540290336091781E-2</v>
      </c>
      <c r="K69">
        <f t="shared" si="1"/>
        <v>0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0.11754450769901625</v>
      </c>
      <c r="K70">
        <f t="shared" si="1"/>
        <v>0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8.9927744725193381E-2</v>
      </c>
      <c r="K71">
        <f t="shared" si="1"/>
        <v>0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9.2317253711686753E-2</v>
      </c>
      <c r="K72">
        <f t="shared" ref="K72:K135" si="3">IF(J72&lt;$M$5,$M$5-J72,0)</f>
        <v>0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0.13341912933964273</v>
      </c>
      <c r="K73">
        <f t="shared" si="3"/>
        <v>0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9.0444644963606047E-2</v>
      </c>
      <c r="K74">
        <f t="shared" si="3"/>
        <v>0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4.620194914883724E-2</v>
      </c>
      <c r="K75">
        <f t="shared" si="3"/>
        <v>2.3798050851162766E-2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0.12144963542699871</v>
      </c>
      <c r="K76">
        <f t="shared" si="3"/>
        <v>0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3.2800306864471329E-2</v>
      </c>
      <c r="K77">
        <f t="shared" si="3"/>
        <v>3.7199693135528678E-2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9.5951955855356985E-2</v>
      </c>
      <c r="K78">
        <f t="shared" si="3"/>
        <v>0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9.5406024324496075E-2</v>
      </c>
      <c r="K79">
        <f t="shared" si="3"/>
        <v>0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9.5488268611571225E-2</v>
      </c>
      <c r="K80">
        <f t="shared" si="3"/>
        <v>0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3.51464079335293E-2</v>
      </c>
      <c r="K81">
        <f t="shared" si="3"/>
        <v>3.4853592066470707E-2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4.6401182188394285E-2</v>
      </c>
      <c r="K82">
        <f t="shared" si="3"/>
        <v>2.3598817811605721E-2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0.11081343643767361</v>
      </c>
      <c r="K83">
        <f t="shared" si="3"/>
        <v>0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9.4647932980651106E-2</v>
      </c>
      <c r="K84">
        <f t="shared" si="3"/>
        <v>0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0.10863253349962765</v>
      </c>
      <c r="K85">
        <f t="shared" si="3"/>
        <v>0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8.815236572547569E-2</v>
      </c>
      <c r="K86">
        <f t="shared" si="3"/>
        <v>0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7.5959152531438257E-2</v>
      </c>
      <c r="K87">
        <f t="shared" si="3"/>
        <v>0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7.1553276196623328E-2</v>
      </c>
      <c r="K88">
        <f t="shared" si="3"/>
        <v>0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9.7936122446343976E-2</v>
      </c>
      <c r="K89">
        <f t="shared" si="3"/>
        <v>0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9.6250719248457184E-2</v>
      </c>
      <c r="K90">
        <f t="shared" si="3"/>
        <v>0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0.1304384560438252</v>
      </c>
      <c r="K91">
        <f t="shared" si="3"/>
        <v>0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0.15302509482599569</v>
      </c>
      <c r="K92">
        <f t="shared" si="3"/>
        <v>0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0.1412509131932258</v>
      </c>
      <c r="K93">
        <f t="shared" si="3"/>
        <v>0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6.9878244488272623E-2</v>
      </c>
      <c r="K94">
        <f t="shared" si="3"/>
        <v>1.2175551172738386E-4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0.13447880598640061</v>
      </c>
      <c r="K95">
        <f t="shared" si="3"/>
        <v>0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0.11250548885055944</v>
      </c>
      <c r="K96">
        <f t="shared" si="3"/>
        <v>0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0.10888192727412305</v>
      </c>
      <c r="K97">
        <f t="shared" si="3"/>
        <v>0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4.0894109240098064E-2</v>
      </c>
      <c r="K98">
        <f t="shared" si="3"/>
        <v>2.9105890759901942E-2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7.000203897866486E-2</v>
      </c>
      <c r="K99">
        <f t="shared" si="3"/>
        <v>0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9.5497812983385E-2</v>
      </c>
      <c r="K100">
        <f t="shared" si="3"/>
        <v>0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0.13137938958977302</v>
      </c>
      <c r="K101">
        <f t="shared" si="3"/>
        <v>0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8.0923424160568969E-2</v>
      </c>
      <c r="K102">
        <f t="shared" si="3"/>
        <v>0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8.5987350019682385E-2</v>
      </c>
      <c r="K103">
        <f t="shared" si="3"/>
        <v>0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8.4945995756202874E-2</v>
      </c>
      <c r="K104">
        <f t="shared" si="3"/>
        <v>0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0.11120449496251461</v>
      </c>
      <c r="K105">
        <f t="shared" si="3"/>
        <v>0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0.11914970702862981</v>
      </c>
      <c r="K106">
        <f t="shared" si="3"/>
        <v>0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0.13121127451942538</v>
      </c>
      <c r="K107">
        <f t="shared" si="3"/>
        <v>0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0.12603096527360935</v>
      </c>
      <c r="K108">
        <f t="shared" si="3"/>
        <v>0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0.13164536342977051</v>
      </c>
      <c r="K109">
        <f t="shared" si="3"/>
        <v>0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4.7100876143295389E-2</v>
      </c>
      <c r="K110">
        <f t="shared" si="3"/>
        <v>2.2899123856704617E-2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0.15590011658825986</v>
      </c>
      <c r="K111">
        <f t="shared" si="3"/>
        <v>0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0.1105465066243132</v>
      </c>
      <c r="K112">
        <f t="shared" si="3"/>
        <v>0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6.9789199317959127E-2</v>
      </c>
      <c r="K113">
        <f t="shared" si="3"/>
        <v>2.1080068204087921E-4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0.11677170301256479</v>
      </c>
      <c r="K114">
        <f t="shared" si="3"/>
        <v>0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7.17940864517288E-2</v>
      </c>
      <c r="K115">
        <f t="shared" si="3"/>
        <v>0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0.12880077148868163</v>
      </c>
      <c r="K116">
        <f t="shared" si="3"/>
        <v>0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0.1050172813198309</v>
      </c>
      <c r="K117">
        <f t="shared" si="3"/>
        <v>0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0.13267951507557196</v>
      </c>
      <c r="K118">
        <f t="shared" si="3"/>
        <v>0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0.13019322395633104</v>
      </c>
      <c r="K119">
        <f t="shared" si="3"/>
        <v>0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0.16028685398340414</v>
      </c>
      <c r="K120">
        <f t="shared" si="3"/>
        <v>0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7.5562793498291869E-2</v>
      </c>
      <c r="K121">
        <f t="shared" si="3"/>
        <v>0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8.0129711948851545E-2</v>
      </c>
      <c r="K122">
        <f t="shared" si="3"/>
        <v>0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6.3691727156885758E-2</v>
      </c>
      <c r="K123">
        <f t="shared" si="3"/>
        <v>6.3082728431142487E-3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0.1780313243369791</v>
      </c>
      <c r="K124">
        <f t="shared" si="3"/>
        <v>0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0.10232774993948524</v>
      </c>
      <c r="K125">
        <f t="shared" si="3"/>
        <v>0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1.0144648610813212E-2</v>
      </c>
      <c r="K126">
        <f t="shared" si="3"/>
        <v>5.9855351389186795E-2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4.2868598355965792E-2</v>
      </c>
      <c r="K127">
        <f t="shared" si="3"/>
        <v>2.7131401644034214E-2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8.5745228635405457E-2</v>
      </c>
      <c r="K128">
        <f t="shared" si="3"/>
        <v>0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0.14141344633342845</v>
      </c>
      <c r="K129">
        <f t="shared" si="3"/>
        <v>0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0.1602464114474873</v>
      </c>
      <c r="K130">
        <f t="shared" si="3"/>
        <v>0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0.14940275706581696</v>
      </c>
      <c r="K131">
        <f t="shared" si="3"/>
        <v>0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0.10345489919742001</v>
      </c>
      <c r="K132">
        <f t="shared" si="3"/>
        <v>0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0.11343121352082375</v>
      </c>
      <c r="K133">
        <f t="shared" si="3"/>
        <v>0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7.8493867592570155E-2</v>
      </c>
      <c r="K134">
        <f t="shared" si="3"/>
        <v>0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0.13097368381225638</v>
      </c>
      <c r="K135">
        <f t="shared" si="3"/>
        <v>0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5.2044403249698945E-2</v>
      </c>
      <c r="K136">
        <f t="shared" ref="K136:K199" si="5">IF(J136&lt;$M$5,$M$5-J136,0)</f>
        <v>1.7955596750301062E-2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0.19277154614239511</v>
      </c>
      <c r="K137">
        <f t="shared" si="5"/>
        <v>0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0.14302204522303552</v>
      </c>
      <c r="K138">
        <f t="shared" si="5"/>
        <v>0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0.13379768770567502</v>
      </c>
      <c r="K139">
        <f t="shared" si="5"/>
        <v>0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0.13728983013082696</v>
      </c>
      <c r="K140">
        <f t="shared" si="5"/>
        <v>0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0.10413076428421908</v>
      </c>
      <c r="K141">
        <f t="shared" si="5"/>
        <v>0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8.0425867584523081E-2</v>
      </c>
      <c r="K142">
        <f t="shared" si="5"/>
        <v>0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0.12838404369829992</v>
      </c>
      <c r="K143">
        <f t="shared" si="5"/>
        <v>0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4.162944380129785E-2</v>
      </c>
      <c r="K144">
        <f t="shared" si="5"/>
        <v>2.8370556198702157E-2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4.3099544079062024E-2</v>
      </c>
      <c r="K145">
        <f t="shared" si="5"/>
        <v>2.6900455920937982E-2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0.16557541706138501</v>
      </c>
      <c r="K146">
        <f t="shared" si="5"/>
        <v>0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0.17203382896153552</v>
      </c>
      <c r="K147">
        <f t="shared" si="5"/>
        <v>0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8.4801064050558983E-2</v>
      </c>
      <c r="K148">
        <f t="shared" si="5"/>
        <v>0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2.5889954996147546E-2</v>
      </c>
      <c r="K149">
        <f t="shared" si="5"/>
        <v>4.4110045003852461E-2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9.7663240374207261E-2</v>
      </c>
      <c r="K150">
        <f t="shared" si="5"/>
        <v>0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0.14896340198817404</v>
      </c>
      <c r="K151">
        <f t="shared" si="5"/>
        <v>0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7.4044638600039514E-2</v>
      </c>
      <c r="K152">
        <f t="shared" si="5"/>
        <v>0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0.16049004227036678</v>
      </c>
      <c r="K153">
        <f t="shared" si="5"/>
        <v>0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3.8501257627037822E-2</v>
      </c>
      <c r="K154">
        <f t="shared" si="5"/>
        <v>3.1498742372962185E-2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6.8985923300111329E-2</v>
      </c>
      <c r="K155">
        <f t="shared" si="5"/>
        <v>1.0140766998886774E-3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0.11997997106399017</v>
      </c>
      <c r="K156">
        <f t="shared" si="5"/>
        <v>0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4.2999260578673093E-2</v>
      </c>
      <c r="K157">
        <f t="shared" si="5"/>
        <v>2.7000739421326914E-2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5.9773214352652593E-2</v>
      </c>
      <c r="K158">
        <f t="shared" si="5"/>
        <v>1.0226785647347414E-2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9.1119892649268452E-2</v>
      </c>
      <c r="K159">
        <f t="shared" si="5"/>
        <v>0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0.12075528643842626</v>
      </c>
      <c r="K160">
        <f t="shared" si="5"/>
        <v>0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7.5816242848623761E-2</v>
      </c>
      <c r="K161">
        <f t="shared" si="5"/>
        <v>0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3.4881977448102175E-2</v>
      </c>
      <c r="K162">
        <f t="shared" si="5"/>
        <v>3.5118022551897832E-2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7.1261522931684862E-2</v>
      </c>
      <c r="K163">
        <f t="shared" si="5"/>
        <v>0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0.12972702221674948</v>
      </c>
      <c r="K164">
        <f t="shared" si="5"/>
        <v>0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2.6537764535151442E-2</v>
      </c>
      <c r="K165">
        <f t="shared" si="5"/>
        <v>4.3462235464848564E-2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0.15932221936974411</v>
      </c>
      <c r="K166">
        <f t="shared" si="5"/>
        <v>0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5.6195887413493351E-2</v>
      </c>
      <c r="K167">
        <f t="shared" si="5"/>
        <v>1.3804112586506656E-2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6.4987913160644561E-2</v>
      </c>
      <c r="K168">
        <f t="shared" si="5"/>
        <v>5.0120868393554452E-3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8.8774954268207695E-2</v>
      </c>
      <c r="K169">
        <f t="shared" si="5"/>
        <v>0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0.11506308853286407</v>
      </c>
      <c r="K170">
        <f t="shared" si="5"/>
        <v>0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0.12502315038879486</v>
      </c>
      <c r="K171">
        <f t="shared" si="5"/>
        <v>0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0.14235914757935508</v>
      </c>
      <c r="K172">
        <f t="shared" si="5"/>
        <v>0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0.14673537210234056</v>
      </c>
      <c r="K173">
        <f t="shared" si="5"/>
        <v>0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7.4456125887280677E-2</v>
      </c>
      <c r="K174">
        <f t="shared" si="5"/>
        <v>0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6.4590225199019802E-2</v>
      </c>
      <c r="K175">
        <f t="shared" si="5"/>
        <v>5.4097748009802049E-3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1.6320244140213269E-2</v>
      </c>
      <c r="K176">
        <f t="shared" si="5"/>
        <v>5.3679755859786737E-2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0.10787644633219151</v>
      </c>
      <c r="K177">
        <f t="shared" si="5"/>
        <v>0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0.11340795518733859</v>
      </c>
      <c r="K178">
        <f t="shared" si="5"/>
        <v>0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6.2344863352180813E-2</v>
      </c>
      <c r="K179">
        <f t="shared" si="5"/>
        <v>7.655136647819194E-3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0.16582784687253382</v>
      </c>
      <c r="K180">
        <f t="shared" si="5"/>
        <v>0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6.5477297438762516E-2</v>
      </c>
      <c r="K181">
        <f t="shared" si="5"/>
        <v>4.5227025612374905E-3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6.1145057907961098E-2</v>
      </c>
      <c r="K182">
        <f t="shared" si="5"/>
        <v>8.8549420920389088E-3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8.4092359548665563E-2</v>
      </c>
      <c r="K183">
        <f t="shared" si="5"/>
        <v>0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0.13816539190039401</v>
      </c>
      <c r="K184">
        <f t="shared" si="5"/>
        <v>0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0.10266036196194639</v>
      </c>
      <c r="K185">
        <f t="shared" si="5"/>
        <v>0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0.1437496094710875</v>
      </c>
      <c r="K186">
        <f t="shared" si="5"/>
        <v>0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9.2782826008552144E-2</v>
      </c>
      <c r="K187">
        <f t="shared" si="5"/>
        <v>0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6.143320527946261E-2</v>
      </c>
      <c r="K188">
        <f t="shared" si="5"/>
        <v>8.5667947205373962E-3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0.11911621043279452</v>
      </c>
      <c r="K189">
        <f t="shared" si="5"/>
        <v>0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0.1272430106539717</v>
      </c>
      <c r="K190">
        <f t="shared" si="5"/>
        <v>0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9.4676764234480348E-2</v>
      </c>
      <c r="K191">
        <f t="shared" si="5"/>
        <v>0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0.11371685428727818</v>
      </c>
      <c r="K192">
        <f t="shared" si="5"/>
        <v>0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7.0606094115740703E-2</v>
      </c>
      <c r="K193">
        <f t="shared" si="5"/>
        <v>0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0.1407215632633565</v>
      </c>
      <c r="K194">
        <f t="shared" si="5"/>
        <v>0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0.10545430982391513</v>
      </c>
      <c r="K195">
        <f t="shared" si="5"/>
        <v>0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9.1414367706936339E-2</v>
      </c>
      <c r="K196">
        <f t="shared" si="5"/>
        <v>0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0.17375342151274697</v>
      </c>
      <c r="K197">
        <f t="shared" si="5"/>
        <v>0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6.1695916702875886E-2</v>
      </c>
      <c r="K198">
        <f t="shared" si="5"/>
        <v>8.3040832971241207E-3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0.10883202397712499</v>
      </c>
      <c r="K199">
        <f t="shared" si="5"/>
        <v>0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9.6860054049782152E-2</v>
      </c>
      <c r="K200">
        <f t="shared" ref="K200:K263" si="7">IF(J200&lt;$M$5,$M$5-J200,0)</f>
        <v>0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0.11798483835186935</v>
      </c>
      <c r="K201">
        <f t="shared" si="7"/>
        <v>0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0.18302612475212432</v>
      </c>
      <c r="K202">
        <f t="shared" si="7"/>
        <v>0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0.20017046021168472</v>
      </c>
      <c r="K203">
        <f t="shared" si="7"/>
        <v>0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4.6105139691610342E-2</v>
      </c>
      <c r="K204">
        <f t="shared" si="7"/>
        <v>2.3894860308389665E-2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0.1074496684718127</v>
      </c>
      <c r="K205">
        <f t="shared" si="7"/>
        <v>0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7.9281258129655807E-2</v>
      </c>
      <c r="K206">
        <f t="shared" si="7"/>
        <v>0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7.47656582548335E-2</v>
      </c>
      <c r="K207">
        <f t="shared" si="7"/>
        <v>0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5.6546728985236161E-2</v>
      </c>
      <c r="K208">
        <f t="shared" si="7"/>
        <v>1.3453271014763846E-2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7.5229790097138594E-2</v>
      </c>
      <c r="K209">
        <f t="shared" si="7"/>
        <v>0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0.13008122968437963</v>
      </c>
      <c r="K210">
        <f t="shared" si="7"/>
        <v>0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5.9782298225983244E-2</v>
      </c>
      <c r="K211">
        <f t="shared" si="7"/>
        <v>1.0217701774016763E-2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8.7938908585492914E-2</v>
      </c>
      <c r="K212">
        <f t="shared" si="7"/>
        <v>0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0.1213543895718201</v>
      </c>
      <c r="K213">
        <f t="shared" si="7"/>
        <v>0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4.8327105380056246E-2</v>
      </c>
      <c r="K214">
        <f t="shared" si="7"/>
        <v>2.1672894619943761E-2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5.4852801517470073E-2</v>
      </c>
      <c r="K215">
        <f t="shared" si="7"/>
        <v>1.5147198482529933E-2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0.13509485708975522</v>
      </c>
      <c r="K216">
        <f t="shared" si="7"/>
        <v>0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0.13026593906820016</v>
      </c>
      <c r="K217">
        <f t="shared" si="7"/>
        <v>0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6.7432523218852847E-2</v>
      </c>
      <c r="K218">
        <f t="shared" si="7"/>
        <v>2.5674767811471599E-3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0.10097259346745679</v>
      </c>
      <c r="K219">
        <f t="shared" si="7"/>
        <v>0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5.0027016538760405E-2</v>
      </c>
      <c r="K220">
        <f t="shared" si="7"/>
        <v>1.9972983461239602E-2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7.463832265000736E-2</v>
      </c>
      <c r="K221">
        <f t="shared" si="7"/>
        <v>0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7.7445983571409194E-2</v>
      </c>
      <c r="K222">
        <f t="shared" si="7"/>
        <v>0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0.12629409658118429</v>
      </c>
      <c r="K223">
        <f t="shared" si="7"/>
        <v>0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0.14040202143498814</v>
      </c>
      <c r="K224">
        <f t="shared" si="7"/>
        <v>0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0.10218620496526887</v>
      </c>
      <c r="K225">
        <f t="shared" si="7"/>
        <v>0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5.6855629450109246E-2</v>
      </c>
      <c r="K226">
        <f t="shared" si="7"/>
        <v>1.314437054989076E-2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6.4230524488891438E-2</v>
      </c>
      <c r="K227">
        <f t="shared" si="7"/>
        <v>5.7694755111085683E-3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0.12096558058584428</v>
      </c>
      <c r="K228">
        <f t="shared" si="7"/>
        <v>0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1.7013355910432182E-2</v>
      </c>
      <c r="K229">
        <f t="shared" si="7"/>
        <v>5.2986644089567825E-2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6.7808746978691659E-2</v>
      </c>
      <c r="K230">
        <f t="shared" si="7"/>
        <v>2.1912530213083481E-3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7.431529751594157E-2</v>
      </c>
      <c r="K231">
        <f t="shared" si="7"/>
        <v>0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6.1436922861652699E-2</v>
      </c>
      <c r="K232">
        <f t="shared" si="7"/>
        <v>8.5630771383473081E-3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9.1720439770875295E-2</v>
      </c>
      <c r="K233">
        <f t="shared" si="7"/>
        <v>0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4.9354994890901116E-2</v>
      </c>
      <c r="K234">
        <f t="shared" si="7"/>
        <v>2.0645005109098891E-2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0.10531438807221982</v>
      </c>
      <c r="K235">
        <f t="shared" si="7"/>
        <v>0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0.10291868243563029</v>
      </c>
      <c r="K236">
        <f t="shared" si="7"/>
        <v>0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5.5667799020683528E-2</v>
      </c>
      <c r="K237">
        <f t="shared" si="7"/>
        <v>1.4332200979316478E-2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0.10935135149037323</v>
      </c>
      <c r="K238">
        <f t="shared" si="7"/>
        <v>0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0.10441079576583379</v>
      </c>
      <c r="K239">
        <f t="shared" si="7"/>
        <v>0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7.7209306653945653E-2</v>
      </c>
      <c r="K240">
        <f t="shared" si="7"/>
        <v>0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0.10877976309654014</v>
      </c>
      <c r="K241">
        <f t="shared" si="7"/>
        <v>0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0.18479277965174989</v>
      </c>
      <c r="K242">
        <f t="shared" si="7"/>
        <v>0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9.7766682363442214E-2</v>
      </c>
      <c r="K243">
        <f t="shared" si="7"/>
        <v>0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6.4498901354253402E-2</v>
      </c>
      <c r="K244">
        <f t="shared" si="7"/>
        <v>5.5010986457466049E-3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9.1000527019757138E-2</v>
      </c>
      <c r="K245">
        <f t="shared" si="7"/>
        <v>0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0.14294182390951704</v>
      </c>
      <c r="K246">
        <f t="shared" si="7"/>
        <v>0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5.3363269742275898E-2</v>
      </c>
      <c r="K247">
        <f t="shared" si="7"/>
        <v>1.6636730257724108E-2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9.8867899097101919E-2</v>
      </c>
      <c r="K248">
        <f t="shared" si="7"/>
        <v>0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5.7889270915484792E-2</v>
      </c>
      <c r="K249">
        <f t="shared" si="7"/>
        <v>1.2110729084515215E-2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0.16781432312101052</v>
      </c>
      <c r="K250">
        <f t="shared" si="7"/>
        <v>0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0.12327682006012664</v>
      </c>
      <c r="K251">
        <f t="shared" si="7"/>
        <v>0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0.14706654470109171</v>
      </c>
      <c r="K252">
        <f t="shared" si="7"/>
        <v>0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8.5791040174836075E-2</v>
      </c>
      <c r="K253">
        <f t="shared" si="7"/>
        <v>0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7.4181011345721748E-2</v>
      </c>
      <c r="K254">
        <f t="shared" si="7"/>
        <v>0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9.305234056476186E-2</v>
      </c>
      <c r="K255">
        <f t="shared" si="7"/>
        <v>0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0.12033081198038542</v>
      </c>
      <c r="K256">
        <f t="shared" si="7"/>
        <v>0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9.6473861473586719E-2</v>
      </c>
      <c r="K257">
        <f t="shared" si="7"/>
        <v>0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3.2857942625369896E-2</v>
      </c>
      <c r="K258">
        <f t="shared" si="7"/>
        <v>3.7142057374630111E-2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0.12978490217697769</v>
      </c>
      <c r="K259">
        <f t="shared" si="7"/>
        <v>0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0.19064473909640833</v>
      </c>
      <c r="K260">
        <f t="shared" si="7"/>
        <v>0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6.4876368553429264E-2</v>
      </c>
      <c r="K261">
        <f t="shared" si="7"/>
        <v>5.1236314465707422E-3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8.0733545267432483E-2</v>
      </c>
      <c r="K262">
        <f t="shared" si="7"/>
        <v>0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0.1061094389204229</v>
      </c>
      <c r="K263">
        <f t="shared" si="7"/>
        <v>0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0.11018952715059593</v>
      </c>
      <c r="K264">
        <f t="shared" ref="K264:K327" si="9">IF(J264&lt;$M$5,$M$5-J264,0)</f>
        <v>0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0.11301903284940185</v>
      </c>
      <c r="K265">
        <f t="shared" si="9"/>
        <v>0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0.14136238786721322</v>
      </c>
      <c r="K266">
        <f t="shared" si="9"/>
        <v>0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0.12988304168599263</v>
      </c>
      <c r="K267">
        <f t="shared" si="9"/>
        <v>0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-1.8941712486564288E-4</v>
      </c>
      <c r="K268">
        <f t="shared" si="9"/>
        <v>7.018941712486565E-2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0.16489807517404742</v>
      </c>
      <c r="K269">
        <f t="shared" si="9"/>
        <v>0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7.3141681768084554E-2</v>
      </c>
      <c r="K270">
        <f t="shared" si="9"/>
        <v>0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6.7008736594930118E-2</v>
      </c>
      <c r="K271">
        <f t="shared" si="9"/>
        <v>2.9912634050698883E-3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2.9398425236137671E-2</v>
      </c>
      <c r="K272">
        <f t="shared" si="9"/>
        <v>4.0601574763862336E-2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0.10159500404355426</v>
      </c>
      <c r="K273">
        <f t="shared" si="9"/>
        <v>0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6.9826305133156463E-2</v>
      </c>
      <c r="K274">
        <f t="shared" si="9"/>
        <v>1.7369486684354341E-4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0.18650892281338671</v>
      </c>
      <c r="K275">
        <f t="shared" si="9"/>
        <v>0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6.9574457655351862E-2</v>
      </c>
      <c r="K276">
        <f t="shared" si="9"/>
        <v>4.2554234464814433E-4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0.13073620139125697</v>
      </c>
      <c r="K277">
        <f t="shared" si="9"/>
        <v>0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0.10911417229120457</v>
      </c>
      <c r="K278">
        <f t="shared" si="9"/>
        <v>0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0.10588399128925952</v>
      </c>
      <c r="K279">
        <f t="shared" si="9"/>
        <v>0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0.1724751717621007</v>
      </c>
      <c r="K280">
        <f t="shared" si="9"/>
        <v>0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0.10901516586836912</v>
      </c>
      <c r="K281">
        <f t="shared" si="9"/>
        <v>0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0.18114166375651775</v>
      </c>
      <c r="K282">
        <f t="shared" si="9"/>
        <v>0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0.1504151570396508</v>
      </c>
      <c r="K283">
        <f t="shared" si="9"/>
        <v>0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7.3014913197088083E-2</v>
      </c>
      <c r="K284">
        <f t="shared" si="9"/>
        <v>0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0.1189567582694282</v>
      </c>
      <c r="K285">
        <f t="shared" si="9"/>
        <v>0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0.10837964213162099</v>
      </c>
      <c r="K286">
        <f t="shared" si="9"/>
        <v>0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0.14066765522711244</v>
      </c>
      <c r="K287">
        <f t="shared" si="9"/>
        <v>0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9.3448108787679285E-3</v>
      </c>
      <c r="K288">
        <f t="shared" si="9"/>
        <v>6.0655189121232078E-2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7.4235428253753177E-2</v>
      </c>
      <c r="K289">
        <f t="shared" si="9"/>
        <v>0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0.11797451744793519</v>
      </c>
      <c r="K290">
        <f t="shared" si="9"/>
        <v>0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5.4799066288361509E-2</v>
      </c>
      <c r="K291">
        <f t="shared" si="9"/>
        <v>1.5200933711638498E-2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0.1227908664282733</v>
      </c>
      <c r="K292">
        <f t="shared" si="9"/>
        <v>0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0.11802860127934456</v>
      </c>
      <c r="K293">
        <f t="shared" si="9"/>
        <v>0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0.14421452442469485</v>
      </c>
      <c r="K294">
        <f t="shared" si="9"/>
        <v>0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4.8802633107218441E-2</v>
      </c>
      <c r="K295">
        <f t="shared" si="9"/>
        <v>2.1197366892781566E-2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6.9023735577348644E-2</v>
      </c>
      <c r="K296">
        <f t="shared" si="9"/>
        <v>9.7626442265136282E-4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5.4318945325510626E-2</v>
      </c>
      <c r="K297">
        <f t="shared" si="9"/>
        <v>1.5681054674489381E-2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7.033958269085594E-2</v>
      </c>
      <c r="K298">
        <f t="shared" si="9"/>
        <v>0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9.3865909782617774E-2</v>
      </c>
      <c r="K299">
        <f t="shared" si="9"/>
        <v>0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6.5588088491365548E-2</v>
      </c>
      <c r="K300">
        <f t="shared" si="9"/>
        <v>4.4119115086344585E-3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5.2973390248230778E-2</v>
      </c>
      <c r="K301">
        <f t="shared" si="9"/>
        <v>1.7026609751769228E-2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7.1260869109352809E-2</v>
      </c>
      <c r="K302">
        <f t="shared" si="9"/>
        <v>0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0.11471485506607682</v>
      </c>
      <c r="K303">
        <f t="shared" si="9"/>
        <v>0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8.4607979416997603E-2</v>
      </c>
      <c r="K304">
        <f t="shared" si="9"/>
        <v>0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9.4698337295601398E-2</v>
      </c>
      <c r="K305">
        <f t="shared" si="9"/>
        <v>0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7.3544974646440275E-2</v>
      </c>
      <c r="K306">
        <f t="shared" si="9"/>
        <v>0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0.11765013271371827</v>
      </c>
      <c r="K307">
        <f t="shared" si="9"/>
        <v>0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8.1097463281984083E-2</v>
      </c>
      <c r="K308">
        <f t="shared" si="9"/>
        <v>0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0.13118087141978418</v>
      </c>
      <c r="K309">
        <f t="shared" si="9"/>
        <v>0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0.11896367312932954</v>
      </c>
      <c r="K310">
        <f t="shared" si="9"/>
        <v>0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3.4481446173586727E-2</v>
      </c>
      <c r="K311">
        <f t="shared" si="9"/>
        <v>3.5518553826413279E-2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0.12814963630180087</v>
      </c>
      <c r="K312">
        <f t="shared" si="9"/>
        <v>0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6.1205158422767081E-2</v>
      </c>
      <c r="K313">
        <f t="shared" si="9"/>
        <v>8.7948415772329258E-3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0.12831696720824781</v>
      </c>
      <c r="K314">
        <f t="shared" si="9"/>
        <v>0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9.5061151010386258E-2</v>
      </c>
      <c r="K315">
        <f t="shared" si="9"/>
        <v>0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0.12470500891914194</v>
      </c>
      <c r="K316">
        <f t="shared" si="9"/>
        <v>0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9.7861053345192017E-2</v>
      </c>
      <c r="K317">
        <f t="shared" si="9"/>
        <v>0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5.4735344968228405E-2</v>
      </c>
      <c r="K318">
        <f t="shared" si="9"/>
        <v>1.5264655031771601E-2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7.3455339997159363E-2</v>
      </c>
      <c r="K319">
        <f t="shared" si="9"/>
        <v>0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9.278643345425075E-2</v>
      </c>
      <c r="K320">
        <f t="shared" si="9"/>
        <v>0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0.13706798784560026</v>
      </c>
      <c r="K321">
        <f t="shared" si="9"/>
        <v>0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4.2244311159447934E-2</v>
      </c>
      <c r="K322">
        <f t="shared" si="9"/>
        <v>2.7755688840552073E-2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0.12176157997347015</v>
      </c>
      <c r="K323">
        <f t="shared" si="9"/>
        <v>0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7.2993554985028908E-2</v>
      </c>
      <c r="K324">
        <f t="shared" si="9"/>
        <v>0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0.11509122441678388</v>
      </c>
      <c r="K325">
        <f t="shared" si="9"/>
        <v>0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0.12304368384934716</v>
      </c>
      <c r="K326">
        <f t="shared" si="9"/>
        <v>0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0.13551907577392974</v>
      </c>
      <c r="K327">
        <f t="shared" si="9"/>
        <v>0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7.4752224837280501E-2</v>
      </c>
      <c r="K328">
        <f t="shared" ref="K328:K391" si="11">IF(J328&lt;$M$5,$M$5-J328,0)</f>
        <v>0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7.6783091693195082E-2</v>
      </c>
      <c r="K329">
        <f t="shared" si="11"/>
        <v>0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0.10316239170935804</v>
      </c>
      <c r="K330">
        <f t="shared" si="11"/>
        <v>0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4.2408170985829274E-2</v>
      </c>
      <c r="K331">
        <f t="shared" si="11"/>
        <v>2.7591829014170732E-2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6.3190156249748108E-2</v>
      </c>
      <c r="K332">
        <f t="shared" si="11"/>
        <v>6.8098437502518983E-3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0.10654070345707933</v>
      </c>
      <c r="K333">
        <f t="shared" si="11"/>
        <v>0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5.3438562796611189E-2</v>
      </c>
      <c r="K334">
        <f t="shared" si="11"/>
        <v>1.6561437203388818E-2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9.3681799231930318E-2</v>
      </c>
      <c r="K335">
        <f t="shared" si="11"/>
        <v>0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0.17502136388537681</v>
      </c>
      <c r="K336">
        <f t="shared" si="11"/>
        <v>0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8.4155401475247471E-2</v>
      </c>
      <c r="K337">
        <f t="shared" si="11"/>
        <v>0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6.0198356275829257E-2</v>
      </c>
      <c r="K338">
        <f t="shared" si="11"/>
        <v>9.8016437241707499E-3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6.8403031444685736E-2</v>
      </c>
      <c r="K339">
        <f t="shared" si="11"/>
        <v>1.596968555314271E-3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9.1386813376608922E-2</v>
      </c>
      <c r="K340">
        <f t="shared" si="11"/>
        <v>0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0.12453082129529047</v>
      </c>
      <c r="K341">
        <f t="shared" si="11"/>
        <v>0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8.3848996409519927E-2</v>
      </c>
      <c r="K342">
        <f t="shared" si="11"/>
        <v>0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0.11070851206936849</v>
      </c>
      <c r="K343">
        <f t="shared" si="11"/>
        <v>0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0.2189831587306672</v>
      </c>
      <c r="K344">
        <f t="shared" si="11"/>
        <v>0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0.11241444546065038</v>
      </c>
      <c r="K345">
        <f t="shared" si="11"/>
        <v>0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8.9495691372810215E-2</v>
      </c>
      <c r="K346">
        <f t="shared" si="11"/>
        <v>0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6.8750818767424171E-2</v>
      </c>
      <c r="K347">
        <f t="shared" si="11"/>
        <v>1.2491812325758356E-3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0.12594454680181477</v>
      </c>
      <c r="K348">
        <f t="shared" si="11"/>
        <v>0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0.12815203626955918</v>
      </c>
      <c r="K349">
        <f t="shared" si="11"/>
        <v>0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8.8481445829532435E-2</v>
      </c>
      <c r="K350">
        <f t="shared" si="11"/>
        <v>0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0.16747318130543465</v>
      </c>
      <c r="K351">
        <f t="shared" si="11"/>
        <v>0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1.5692208044815636E-2</v>
      </c>
      <c r="K352">
        <f t="shared" si="11"/>
        <v>5.430779195518437E-2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0.17361668182533596</v>
      </c>
      <c r="K353">
        <f t="shared" si="11"/>
        <v>0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9.3316091426100423E-2</v>
      </c>
      <c r="K354">
        <f t="shared" si="11"/>
        <v>0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3.7820507760721211E-2</v>
      </c>
      <c r="K355">
        <f t="shared" si="11"/>
        <v>3.2179492239278795E-2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8.827677123602351E-2</v>
      </c>
      <c r="K356">
        <f t="shared" si="11"/>
        <v>0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6.7572983134226217E-2</v>
      </c>
      <c r="K357">
        <f t="shared" si="11"/>
        <v>2.4270168657737901E-3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0.13636380933702008</v>
      </c>
      <c r="K358">
        <f t="shared" si="11"/>
        <v>0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3.8946435455911033E-2</v>
      </c>
      <c r="K359">
        <f t="shared" si="11"/>
        <v>3.1053564544088974E-2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0.14510020511180821</v>
      </c>
      <c r="K360">
        <f t="shared" si="11"/>
        <v>0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0.14045302129963577</v>
      </c>
      <c r="K361">
        <f t="shared" si="11"/>
        <v>0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0.10155761094889537</v>
      </c>
      <c r="K362">
        <f t="shared" si="11"/>
        <v>0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9.7968694207284823E-2</v>
      </c>
      <c r="K363">
        <f t="shared" si="11"/>
        <v>0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0.12296016513599017</v>
      </c>
      <c r="K364">
        <f t="shared" si="11"/>
        <v>0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0.15904416104401387</v>
      </c>
      <c r="K365">
        <f t="shared" si="11"/>
        <v>0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0.13170487906375072</v>
      </c>
      <c r="K366">
        <f t="shared" si="11"/>
        <v>0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0.10690418206257357</v>
      </c>
      <c r="K367">
        <f t="shared" si="11"/>
        <v>0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3.5899595036416265E-2</v>
      </c>
      <c r="K368">
        <f t="shared" si="11"/>
        <v>3.4100404963583741E-2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9.985588354640984E-2</v>
      </c>
      <c r="K369">
        <f t="shared" si="11"/>
        <v>0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8.5674699743208738E-2</v>
      </c>
      <c r="K370">
        <f t="shared" si="11"/>
        <v>0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0.17683350974939227</v>
      </c>
      <c r="K371">
        <f t="shared" si="11"/>
        <v>0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0.13003958243104474</v>
      </c>
      <c r="K372">
        <f t="shared" si="11"/>
        <v>0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8.4787057100071506E-2</v>
      </c>
      <c r="K373">
        <f t="shared" si="11"/>
        <v>0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8.4867701188149569E-2</v>
      </c>
      <c r="K374">
        <f t="shared" si="11"/>
        <v>0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0.119955866463064</v>
      </c>
      <c r="K375">
        <f t="shared" si="11"/>
        <v>0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0.14371222657370541</v>
      </c>
      <c r="K376">
        <f t="shared" si="11"/>
        <v>0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4.5108464391835579E-2</v>
      </c>
      <c r="K377">
        <f t="shared" si="11"/>
        <v>2.4891535608164428E-2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4.6957906114471593E-2</v>
      </c>
      <c r="K378">
        <f t="shared" si="11"/>
        <v>2.3042093885528414E-2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0.14993344114161378</v>
      </c>
      <c r="K379">
        <f t="shared" si="11"/>
        <v>0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0.14094403569716518</v>
      </c>
      <c r="K380">
        <f t="shared" si="11"/>
        <v>0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7.7790882473115719E-2</v>
      </c>
      <c r="K381">
        <f t="shared" si="11"/>
        <v>0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8.2359414560716493E-2</v>
      </c>
      <c r="K382">
        <f t="shared" si="11"/>
        <v>0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9.2641441322554474E-2</v>
      </c>
      <c r="K383">
        <f t="shared" si="11"/>
        <v>0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7.3754539812186826E-2</v>
      </c>
      <c r="K384">
        <f t="shared" si="11"/>
        <v>0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0.13193859209531467</v>
      </c>
      <c r="K385">
        <f t="shared" si="11"/>
        <v>0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0.14170023904536277</v>
      </c>
      <c r="K386">
        <f t="shared" si="11"/>
        <v>0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7.4780755858599779E-2</v>
      </c>
      <c r="K387">
        <f t="shared" si="11"/>
        <v>0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0.13470283470643052</v>
      </c>
      <c r="K388">
        <f t="shared" si="11"/>
        <v>0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2.6250355346529863E-2</v>
      </c>
      <c r="K389">
        <f t="shared" si="11"/>
        <v>4.3749644653470143E-2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4.2018459441182321E-2</v>
      </c>
      <c r="K390">
        <f t="shared" si="11"/>
        <v>2.7981540558817686E-2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0.10106083968243396</v>
      </c>
      <c r="K391">
        <f t="shared" si="11"/>
        <v>0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0.1441856849873131</v>
      </c>
      <c r="K392">
        <f t="shared" ref="K392:K455" si="13">IF(J392&lt;$M$5,$M$5-J392,0)</f>
        <v>0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0.20212013787231164</v>
      </c>
      <c r="K393">
        <f t="shared" si="13"/>
        <v>0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0.10037825995192673</v>
      </c>
      <c r="K394">
        <f t="shared" si="13"/>
        <v>0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0.17793578930332066</v>
      </c>
      <c r="K395">
        <f t="shared" si="13"/>
        <v>0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8.8563558643250495E-2</v>
      </c>
      <c r="K396">
        <f t="shared" si="13"/>
        <v>0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0.14752058656987144</v>
      </c>
      <c r="K397">
        <f t="shared" si="13"/>
        <v>0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0.13792824074288745</v>
      </c>
      <c r="K398">
        <f t="shared" si="13"/>
        <v>0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4.006515167014757E-2</v>
      </c>
      <c r="K399">
        <f t="shared" si="13"/>
        <v>2.9934848329852437E-2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0.11489355453725114</v>
      </c>
      <c r="K400">
        <f t="shared" si="13"/>
        <v>0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0.11933318831300688</v>
      </c>
      <c r="K401">
        <f t="shared" si="13"/>
        <v>0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4.3212540489330875E-2</v>
      </c>
      <c r="K402">
        <f t="shared" si="13"/>
        <v>2.6787459510669132E-2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8.3605403911924725E-2</v>
      </c>
      <c r="K403">
        <f t="shared" si="13"/>
        <v>0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9.3862632060603968E-2</v>
      </c>
      <c r="K404">
        <f t="shared" si="13"/>
        <v>0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0.16102851487992687</v>
      </c>
      <c r="K405">
        <f t="shared" si="13"/>
        <v>0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4.7967059131372336E-2</v>
      </c>
      <c r="K406">
        <f t="shared" si="13"/>
        <v>2.2032940868627671E-2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7.4673617944697845E-2</v>
      </c>
      <c r="K407">
        <f t="shared" si="13"/>
        <v>0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0.14204615341377314</v>
      </c>
      <c r="K408">
        <f t="shared" si="13"/>
        <v>0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6.4998304819480435E-2</v>
      </c>
      <c r="K409">
        <f t="shared" si="13"/>
        <v>5.001695180519572E-3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8.8138500605698056E-2</v>
      </c>
      <c r="K410">
        <f t="shared" si="13"/>
        <v>0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0.14318329006270947</v>
      </c>
      <c r="K411">
        <f t="shared" si="13"/>
        <v>0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0.12106294169241716</v>
      </c>
      <c r="K412">
        <f t="shared" si="13"/>
        <v>0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0.15426472076437792</v>
      </c>
      <c r="K413">
        <f t="shared" si="13"/>
        <v>0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3.1726568897335161E-2</v>
      </c>
      <c r="K414">
        <f t="shared" si="13"/>
        <v>3.8273431102664845E-2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0.30239065759226214</v>
      </c>
      <c r="K415">
        <f t="shared" si="13"/>
        <v>0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6.3228853090299131E-2</v>
      </c>
      <c r="K416">
        <f t="shared" si="13"/>
        <v>6.7711469097008758E-3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8.4436428414338405E-2</v>
      </c>
      <c r="K417">
        <f t="shared" si="13"/>
        <v>0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0.14810870938782594</v>
      </c>
      <c r="K418">
        <f t="shared" si="13"/>
        <v>0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0.13598843048171094</v>
      </c>
      <c r="K419">
        <f t="shared" si="13"/>
        <v>0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8.8331373939565472E-2</v>
      </c>
      <c r="K420">
        <f t="shared" si="13"/>
        <v>0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7.2433834201611758E-2</v>
      </c>
      <c r="K421">
        <f t="shared" si="13"/>
        <v>0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0.13362160772919007</v>
      </c>
      <c r="K422">
        <f t="shared" si="13"/>
        <v>0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0.14577273063883389</v>
      </c>
      <c r="K423">
        <f t="shared" si="13"/>
        <v>0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9.2733325378967058E-2</v>
      </c>
      <c r="K424">
        <f t="shared" si="13"/>
        <v>0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5.6785326300604622E-2</v>
      </c>
      <c r="K425">
        <f t="shared" si="13"/>
        <v>1.3214673699395385E-2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5.3015297200696976E-2</v>
      </c>
      <c r="K426">
        <f t="shared" si="13"/>
        <v>1.6984702799303031E-2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9.6409147684269447E-2</v>
      </c>
      <c r="K427">
        <f t="shared" si="13"/>
        <v>0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0.12627180497670731</v>
      </c>
      <c r="K428">
        <f t="shared" si="13"/>
        <v>0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0.11611063818040224</v>
      </c>
      <c r="K429">
        <f t="shared" si="13"/>
        <v>0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2.8365952082688661E-2</v>
      </c>
      <c r="K430">
        <f t="shared" si="13"/>
        <v>4.1634047917311345E-2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0.10345316829576201</v>
      </c>
      <c r="K431">
        <f t="shared" si="13"/>
        <v>0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0.13637716171295433</v>
      </c>
      <c r="K432">
        <f t="shared" si="13"/>
        <v>0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9.7888568964493938E-2</v>
      </c>
      <c r="K433">
        <f t="shared" si="13"/>
        <v>0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4.4126813896524064E-2</v>
      </c>
      <c r="K434">
        <f t="shared" si="13"/>
        <v>2.5873186103475942E-2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5.1417695845043854E-2</v>
      </c>
      <c r="K435">
        <f t="shared" si="13"/>
        <v>1.8582304154956153E-2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0.10221466430227233</v>
      </c>
      <c r="K436">
        <f t="shared" si="13"/>
        <v>0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6.2371083728703258E-2</v>
      </c>
      <c r="K437">
        <f t="shared" si="13"/>
        <v>7.6289162712967484E-3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6.1456101515370509E-2</v>
      </c>
      <c r="K438">
        <f t="shared" si="13"/>
        <v>8.5438984846294974E-3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0.12668577390871816</v>
      </c>
      <c r="K439">
        <f t="shared" si="13"/>
        <v>0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0.13492123577904747</v>
      </c>
      <c r="K440">
        <f t="shared" si="13"/>
        <v>0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0.12081533188165627</v>
      </c>
      <c r="K441">
        <f t="shared" si="13"/>
        <v>0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0.1293335754283782</v>
      </c>
      <c r="K442">
        <f t="shared" si="13"/>
        <v>0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0.17076819967547663</v>
      </c>
      <c r="K443">
        <f t="shared" si="13"/>
        <v>0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4.3641206458586268E-2</v>
      </c>
      <c r="K444">
        <f t="shared" si="13"/>
        <v>2.6358793541413739E-2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0.14840849924588539</v>
      </c>
      <c r="K445">
        <f t="shared" si="13"/>
        <v>0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8.004684040954424E-2</v>
      </c>
      <c r="K446">
        <f t="shared" si="13"/>
        <v>0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9.0094120260777233E-2</v>
      </c>
      <c r="K447">
        <f t="shared" si="13"/>
        <v>0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0.26197323428788821</v>
      </c>
      <c r="K448">
        <f t="shared" si="13"/>
        <v>0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6.2821749039127406E-2</v>
      </c>
      <c r="K449">
        <f t="shared" si="13"/>
        <v>7.1782509608726008E-3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8.407565269042494E-2</v>
      </c>
      <c r="K450">
        <f t="shared" si="13"/>
        <v>0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0.11947258364409774</v>
      </c>
      <c r="K451">
        <f t="shared" si="13"/>
        <v>0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9.4726371340880133E-2</v>
      </c>
      <c r="K452">
        <f t="shared" si="13"/>
        <v>0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6.0515806091494095E-2</v>
      </c>
      <c r="K453">
        <f t="shared" si="13"/>
        <v>9.4841939085059113E-3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0.1602648638930293</v>
      </c>
      <c r="K454">
        <f t="shared" si="13"/>
        <v>0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4.8627198401995253E-2</v>
      </c>
      <c r="K455">
        <f t="shared" si="13"/>
        <v>2.1372801598004754E-2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7.8975459284189142E-2</v>
      </c>
      <c r="K456">
        <f t="shared" ref="K456:K519" si="15">IF(J456&lt;$M$5,$M$5-J456,0)</f>
        <v>0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9.4932023022193945E-2</v>
      </c>
      <c r="K457">
        <f t="shared" si="15"/>
        <v>0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0.12412650687008653</v>
      </c>
      <c r="K458">
        <f t="shared" si="15"/>
        <v>0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8.5274176807417224E-2</v>
      </c>
      <c r="K459">
        <f t="shared" si="15"/>
        <v>0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7.1178176205495047E-2</v>
      </c>
      <c r="K460">
        <f t="shared" si="15"/>
        <v>0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0.11438266266758679</v>
      </c>
      <c r="K461">
        <f t="shared" si="15"/>
        <v>0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5.4558778941757202E-2</v>
      </c>
      <c r="K462">
        <f t="shared" si="15"/>
        <v>1.5441221058242804E-2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8.726844911135867E-2</v>
      </c>
      <c r="K463">
        <f t="shared" si="15"/>
        <v>0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0.11707360711533443</v>
      </c>
      <c r="K464">
        <f t="shared" si="15"/>
        <v>0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8.2967000314043249E-2</v>
      </c>
      <c r="K465">
        <f t="shared" si="15"/>
        <v>0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8.1149325508067083E-2</v>
      </c>
      <c r="K466">
        <f t="shared" si="15"/>
        <v>0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0.12650819585311224</v>
      </c>
      <c r="K467">
        <f t="shared" si="15"/>
        <v>0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0.13250434515712195</v>
      </c>
      <c r="K468">
        <f t="shared" si="15"/>
        <v>0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0.13483348395015682</v>
      </c>
      <c r="K469">
        <f t="shared" si="15"/>
        <v>0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8.600839617997269E-2</v>
      </c>
      <c r="K470">
        <f t="shared" si="15"/>
        <v>0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5.0612212710507976E-2</v>
      </c>
      <c r="K471">
        <f t="shared" si="15"/>
        <v>1.9387787289492031E-2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8.1990262809973791E-2</v>
      </c>
      <c r="K472">
        <f t="shared" si="15"/>
        <v>0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9.9072823253878894E-2</v>
      </c>
      <c r="K473">
        <f t="shared" si="15"/>
        <v>0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4.8348628939752114E-2</v>
      </c>
      <c r="K474">
        <f t="shared" si="15"/>
        <v>2.1651371060247893E-2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0.17528393983296642</v>
      </c>
      <c r="K475">
        <f t="shared" si="15"/>
        <v>0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0.17579416710570794</v>
      </c>
      <c r="K476">
        <f t="shared" si="15"/>
        <v>0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0.10392023590983479</v>
      </c>
      <c r="K477">
        <f t="shared" si="15"/>
        <v>0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0.13270027319910249</v>
      </c>
      <c r="K478">
        <f t="shared" si="15"/>
        <v>0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9.1025256986310588E-2</v>
      </c>
      <c r="K479">
        <f t="shared" si="15"/>
        <v>0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0.16618794909417445</v>
      </c>
      <c r="K480">
        <f t="shared" si="15"/>
        <v>0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0.10483954994348443</v>
      </c>
      <c r="K481">
        <f t="shared" si="15"/>
        <v>0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4.6963893547521174E-2</v>
      </c>
      <c r="K482">
        <f t="shared" si="15"/>
        <v>2.3036106452478833E-2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0.11536855134589574</v>
      </c>
      <c r="K483">
        <f t="shared" si="15"/>
        <v>0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7.7601970102261664E-2</v>
      </c>
      <c r="K484">
        <f t="shared" si="15"/>
        <v>0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0.1041334634740938</v>
      </c>
      <c r="K485">
        <f t="shared" si="15"/>
        <v>0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0.12444129311196961</v>
      </c>
      <c r="K486">
        <f t="shared" si="15"/>
        <v>0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6.987843555687534E-2</v>
      </c>
      <c r="K487">
        <f t="shared" si="15"/>
        <v>1.2156444312466652E-4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0.10472828219431896</v>
      </c>
      <c r="K488">
        <f t="shared" si="15"/>
        <v>0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7.250532219146022E-2</v>
      </c>
      <c r="K489">
        <f t="shared" si="15"/>
        <v>0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0.11021152745157115</v>
      </c>
      <c r="K490">
        <f t="shared" si="15"/>
        <v>0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0.13063613733910984</v>
      </c>
      <c r="K491">
        <f t="shared" si="15"/>
        <v>0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4.4711586050645513E-2</v>
      </c>
      <c r="K492">
        <f t="shared" si="15"/>
        <v>2.5288413949354493E-2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9.9198755819885909E-2</v>
      </c>
      <c r="K493">
        <f t="shared" si="15"/>
        <v>0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0.17425219991598384</v>
      </c>
      <c r="K494">
        <f t="shared" si="15"/>
        <v>0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5.1868836056972123E-2</v>
      </c>
      <c r="K495">
        <f t="shared" si="15"/>
        <v>1.8131163943027884E-2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9.9732926886947126E-2</v>
      </c>
      <c r="K496">
        <f t="shared" si="15"/>
        <v>0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0.19477866694784418</v>
      </c>
      <c r="K497">
        <f t="shared" si="15"/>
        <v>0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0.11339445549709848</v>
      </c>
      <c r="K498">
        <f t="shared" si="15"/>
        <v>0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4.0080309978083317E-2</v>
      </c>
      <c r="K499">
        <f t="shared" si="15"/>
        <v>2.9919690021916689E-2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0.1394886706888907</v>
      </c>
      <c r="K500">
        <f t="shared" si="15"/>
        <v>0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0.11046034592751997</v>
      </c>
      <c r="K501">
        <f t="shared" si="15"/>
        <v>0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0.10521615349948421</v>
      </c>
      <c r="K502">
        <f t="shared" si="15"/>
        <v>0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4.8458393926496646E-2</v>
      </c>
      <c r="K503">
        <f t="shared" si="15"/>
        <v>2.1541606073503361E-2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5.9879260213719032E-2</v>
      </c>
      <c r="K504">
        <f t="shared" si="15"/>
        <v>1.0120739786280974E-2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0.1006200186583539</v>
      </c>
      <c r="K505">
        <f t="shared" si="15"/>
        <v>0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0.10946856063123733</v>
      </c>
      <c r="K506">
        <f t="shared" si="15"/>
        <v>0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0.10306632647270919</v>
      </c>
      <c r="K507">
        <f t="shared" si="15"/>
        <v>0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0.13116936762754938</v>
      </c>
      <c r="K508">
        <f t="shared" si="15"/>
        <v>0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5.0518919798922424E-2</v>
      </c>
      <c r="K509">
        <f t="shared" si="15"/>
        <v>1.9481080201077583E-2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0.13102009350512134</v>
      </c>
      <c r="K510">
        <f t="shared" si="15"/>
        <v>0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0.13682204797141662</v>
      </c>
      <c r="K511">
        <f t="shared" si="15"/>
        <v>0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0.10978326027952257</v>
      </c>
      <c r="K512">
        <f t="shared" si="15"/>
        <v>0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0.13142625529799812</v>
      </c>
      <c r="K513">
        <f t="shared" si="15"/>
        <v>0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-2.1636065665725512E-3</v>
      </c>
      <c r="K514">
        <f t="shared" si="15"/>
        <v>7.2163606566572558E-2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2.3666029721776338E-2</v>
      </c>
      <c r="K515">
        <f t="shared" si="15"/>
        <v>4.6333970278223668E-2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0.11385340624827389</v>
      </c>
      <c r="K516">
        <f t="shared" si="15"/>
        <v>0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1.6785306342615769E-2</v>
      </c>
      <c r="K517">
        <f t="shared" si="15"/>
        <v>5.3214693657384238E-2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5.3596962688705618E-2</v>
      </c>
      <c r="K518">
        <f t="shared" si="15"/>
        <v>1.6403037311294388E-2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0.13693731450205937</v>
      </c>
      <c r="K519">
        <f t="shared" si="15"/>
        <v>0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8.0055684468737454E-2</v>
      </c>
      <c r="K520">
        <f t="shared" ref="K520:K583" si="17">IF(J520&lt;$M$5,$M$5-J520,0)</f>
        <v>0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0.1207078004951041</v>
      </c>
      <c r="K521">
        <f t="shared" si="17"/>
        <v>0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0.1158195113744227</v>
      </c>
      <c r="K522">
        <f t="shared" si="17"/>
        <v>0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0.11417236506900297</v>
      </c>
      <c r="K523">
        <f t="shared" si="17"/>
        <v>0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0.10086247054978803</v>
      </c>
      <c r="K524">
        <f t="shared" si="17"/>
        <v>0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6.4400314657415025E-2</v>
      </c>
      <c r="K525">
        <f t="shared" si="17"/>
        <v>5.5996853425849813E-3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0.15202626370138872</v>
      </c>
      <c r="K526">
        <f t="shared" si="17"/>
        <v>0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8.2338567840299914E-2</v>
      </c>
      <c r="K527">
        <f t="shared" si="17"/>
        <v>0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9.8349607508719794E-2</v>
      </c>
      <c r="K528">
        <f t="shared" si="17"/>
        <v>0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7.4641056066453437E-2</v>
      </c>
      <c r="K529">
        <f t="shared" si="17"/>
        <v>0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0.14395248254222337</v>
      </c>
      <c r="K530">
        <f t="shared" si="17"/>
        <v>0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0.10653812516772621</v>
      </c>
      <c r="K531">
        <f t="shared" si="17"/>
        <v>0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-9.6518185770730902E-3</v>
      </c>
      <c r="K532">
        <f t="shared" si="17"/>
        <v>7.9651818577073097E-2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0.12671343015649827</v>
      </c>
      <c r="K533">
        <f t="shared" si="17"/>
        <v>0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0.1345618863741822</v>
      </c>
      <c r="K534">
        <f t="shared" si="17"/>
        <v>0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4.2982518899076894E-2</v>
      </c>
      <c r="K535">
        <f t="shared" si="17"/>
        <v>2.7017481100923113E-2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0.14683753936392341</v>
      </c>
      <c r="K536">
        <f t="shared" si="17"/>
        <v>0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9.6779148348492328E-2</v>
      </c>
      <c r="K537">
        <f t="shared" si="17"/>
        <v>0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0.10223164265610252</v>
      </c>
      <c r="K538">
        <f t="shared" si="17"/>
        <v>0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5.8945768877578963E-2</v>
      </c>
      <c r="K539">
        <f t="shared" si="17"/>
        <v>1.1054231122421043E-2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9.2985320466194121E-2</v>
      </c>
      <c r="K540">
        <f t="shared" si="17"/>
        <v>0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0.12068287977901737</v>
      </c>
      <c r="K541">
        <f t="shared" si="17"/>
        <v>0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0.11944050509477599</v>
      </c>
      <c r="K542">
        <f t="shared" si="17"/>
        <v>0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0.12255005827003118</v>
      </c>
      <c r="K543">
        <f t="shared" si="17"/>
        <v>0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0.11783347786162057</v>
      </c>
      <c r="K544">
        <f t="shared" si="17"/>
        <v>0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2.5013432530849755E-2</v>
      </c>
      <c r="K545">
        <f t="shared" si="17"/>
        <v>4.4986567469150252E-2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0.12259798352778883</v>
      </c>
      <c r="K546">
        <f t="shared" si="17"/>
        <v>0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5.4341936661358003E-2</v>
      </c>
      <c r="K547">
        <f t="shared" si="17"/>
        <v>1.5658063338642003E-2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0.10710239636771623</v>
      </c>
      <c r="K548">
        <f t="shared" si="17"/>
        <v>0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0.14407540136752695</v>
      </c>
      <c r="K549">
        <f t="shared" si="17"/>
        <v>0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7.509415724573909E-2</v>
      </c>
      <c r="K550">
        <f t="shared" si="17"/>
        <v>0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0.12519741864325851</v>
      </c>
      <c r="K551">
        <f t="shared" si="17"/>
        <v>0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8.0087855722040802E-2</v>
      </c>
      <c r="K552">
        <f t="shared" si="17"/>
        <v>0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0.1220340539064988</v>
      </c>
      <c r="K553">
        <f t="shared" si="17"/>
        <v>0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0.14873633677944653</v>
      </c>
      <c r="K554">
        <f t="shared" si="17"/>
        <v>0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3.9124370980021084E-2</v>
      </c>
      <c r="K555">
        <f t="shared" si="17"/>
        <v>3.0875629019978923E-2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7.9709825637027665E-2</v>
      </c>
      <c r="K556">
        <f t="shared" si="17"/>
        <v>0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5.7815746149693537E-2</v>
      </c>
      <c r="K557">
        <f t="shared" si="17"/>
        <v>1.218425385030647E-2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5.8925906584367915E-2</v>
      </c>
      <c r="K558">
        <f t="shared" si="17"/>
        <v>1.1074093415632091E-2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0.15685139968382589</v>
      </c>
      <c r="K559">
        <f t="shared" si="17"/>
        <v>0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0.12425699581201455</v>
      </c>
      <c r="K560">
        <f t="shared" si="17"/>
        <v>0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0.17896691939316733</v>
      </c>
      <c r="K561">
        <f t="shared" si="17"/>
        <v>0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0.11797161094019493</v>
      </c>
      <c r="K562">
        <f t="shared" si="17"/>
        <v>0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0.13858115623373624</v>
      </c>
      <c r="K563">
        <f t="shared" si="17"/>
        <v>0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0.1253683507217509</v>
      </c>
      <c r="K564">
        <f t="shared" si="17"/>
        <v>0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0.13787663998212429</v>
      </c>
      <c r="K565">
        <f t="shared" si="17"/>
        <v>0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0.11937796969439263</v>
      </c>
      <c r="K566">
        <f t="shared" si="17"/>
        <v>0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7.4626761599775771E-2</v>
      </c>
      <c r="K567">
        <f t="shared" si="17"/>
        <v>0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7.808027485922131E-2</v>
      </c>
      <c r="K568">
        <f t="shared" si="17"/>
        <v>0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0.16182778982815482</v>
      </c>
      <c r="K569">
        <f t="shared" si="17"/>
        <v>0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0.14836713127013157</v>
      </c>
      <c r="K570">
        <f t="shared" si="17"/>
        <v>0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5.654272520337722E-2</v>
      </c>
      <c r="K571">
        <f t="shared" si="17"/>
        <v>1.3457274796622787E-2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5.5693045863109081E-2</v>
      </c>
      <c r="K572">
        <f t="shared" si="17"/>
        <v>1.4306954136890926E-2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0.12363947347748416</v>
      </c>
      <c r="K573">
        <f t="shared" si="17"/>
        <v>0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0.11508182237491327</v>
      </c>
      <c r="K574">
        <f t="shared" si="17"/>
        <v>0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0.14312836479836211</v>
      </c>
      <c r="K575">
        <f t="shared" si="17"/>
        <v>0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9.9318731597347609E-2</v>
      </c>
      <c r="K576">
        <f t="shared" si="17"/>
        <v>0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0.12234736631670984</v>
      </c>
      <c r="K577">
        <f t="shared" si="17"/>
        <v>0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6.0086504353779935E-2</v>
      </c>
      <c r="K578">
        <f t="shared" si="17"/>
        <v>9.9134956462200718E-3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0.17965469206119522</v>
      </c>
      <c r="K579">
        <f t="shared" si="17"/>
        <v>0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8.5689901598703822E-2</v>
      </c>
      <c r="K580">
        <f t="shared" si="17"/>
        <v>0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8.3096198097083684E-2</v>
      </c>
      <c r="K581">
        <f t="shared" si="17"/>
        <v>0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0.10104787948347815</v>
      </c>
      <c r="K582">
        <f t="shared" si="17"/>
        <v>0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7.3785395163530332E-2</v>
      </c>
      <c r="K583">
        <f t="shared" si="17"/>
        <v>0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0.21149850230342482</v>
      </c>
      <c r="K584">
        <f t="shared" ref="K584:K647" si="19">IF(J584&lt;$M$5,$M$5-J584,0)</f>
        <v>0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0.11464057577544717</v>
      </c>
      <c r="K585">
        <f t="shared" si="19"/>
        <v>0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0.11588760679911148</v>
      </c>
      <c r="K586">
        <f t="shared" si="19"/>
        <v>0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4.1465477636560832E-2</v>
      </c>
      <c r="K587">
        <f t="shared" si="19"/>
        <v>2.8534522363439174E-2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0.15762100970169057</v>
      </c>
      <c r="K588">
        <f t="shared" si="19"/>
        <v>0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0.1546477670186357</v>
      </c>
      <c r="K589">
        <f t="shared" si="19"/>
        <v>0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0.13133723297899924</v>
      </c>
      <c r="K590">
        <f t="shared" si="19"/>
        <v>0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0.14648078806519127</v>
      </c>
      <c r="K591">
        <f t="shared" si="19"/>
        <v>0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4.7605386727539667E-2</v>
      </c>
      <c r="K592">
        <f t="shared" si="19"/>
        <v>2.239461327246034E-2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8.5907497258620902E-2</v>
      </c>
      <c r="K593">
        <f t="shared" si="19"/>
        <v>0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0.1105378615869077</v>
      </c>
      <c r="K594">
        <f t="shared" si="19"/>
        <v>0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5.3927231195635139E-2</v>
      </c>
      <c r="K595">
        <f t="shared" si="19"/>
        <v>1.6072768804364868E-2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0.14040703291731416</v>
      </c>
      <c r="K596">
        <f t="shared" si="19"/>
        <v>0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0.13511716776950022</v>
      </c>
      <c r="K597">
        <f t="shared" si="19"/>
        <v>0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8.6991173998503646E-2</v>
      </c>
      <c r="K598">
        <f t="shared" si="19"/>
        <v>0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0.15412042294307504</v>
      </c>
      <c r="K599">
        <f t="shared" si="19"/>
        <v>0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0.17780609182799489</v>
      </c>
      <c r="K600">
        <f t="shared" si="19"/>
        <v>0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7.9977342349672798E-2</v>
      </c>
      <c r="K601">
        <f t="shared" si="19"/>
        <v>0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2.3027805495809295E-2</v>
      </c>
      <c r="K602">
        <f t="shared" si="19"/>
        <v>4.6972194504190712E-2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9.0923129455279028E-2</v>
      </c>
      <c r="K603">
        <f t="shared" si="19"/>
        <v>0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0.13352161574155708</v>
      </c>
      <c r="K604">
        <f t="shared" si="19"/>
        <v>0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2.161820287603744E-2</v>
      </c>
      <c r="K605">
        <f t="shared" si="19"/>
        <v>4.8381797123962567E-2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9.4514518281330728E-2</v>
      </c>
      <c r="K606">
        <f t="shared" si="19"/>
        <v>0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7.4390816791429115E-2</v>
      </c>
      <c r="K607">
        <f t="shared" si="19"/>
        <v>0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5.3405645608423757E-2</v>
      </c>
      <c r="K608">
        <f t="shared" si="19"/>
        <v>1.6594354391576249E-2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7.2038992155227133E-2</v>
      </c>
      <c r="K609">
        <f t="shared" si="19"/>
        <v>0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0.11707051538033064</v>
      </c>
      <c r="K610">
        <f t="shared" si="19"/>
        <v>0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9.5599389350423447E-2</v>
      </c>
      <c r="K611">
        <f t="shared" si="19"/>
        <v>0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0.15677157458533952</v>
      </c>
      <c r="K612">
        <f t="shared" si="19"/>
        <v>0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4.7441979295102188E-2</v>
      </c>
      <c r="K613">
        <f t="shared" si="19"/>
        <v>2.2558020704897819E-2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0.11466221064698567</v>
      </c>
      <c r="K614">
        <f t="shared" si="19"/>
        <v>0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0.14534658386679111</v>
      </c>
      <c r="K615">
        <f t="shared" si="19"/>
        <v>0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0.17115075358133569</v>
      </c>
      <c r="K616">
        <f t="shared" si="19"/>
        <v>0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7.0423161531207423E-2</v>
      </c>
      <c r="K617">
        <f t="shared" si="19"/>
        <v>0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0.1222703618909684</v>
      </c>
      <c r="K618">
        <f t="shared" si="19"/>
        <v>0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0.14101061831078843</v>
      </c>
      <c r="K619">
        <f t="shared" si="19"/>
        <v>0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2.6152331939544027E-2</v>
      </c>
      <c r="K620">
        <f t="shared" si="19"/>
        <v>4.384766806045598E-2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0.10160859422500335</v>
      </c>
      <c r="K621">
        <f t="shared" si="19"/>
        <v>0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9.1194940298024552E-2</v>
      </c>
      <c r="K622">
        <f t="shared" si="19"/>
        <v>0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8.650603755874875E-2</v>
      </c>
      <c r="K623">
        <f t="shared" si="19"/>
        <v>0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0.10534068648783568</v>
      </c>
      <c r="K624">
        <f t="shared" si="19"/>
        <v>0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0.12543681816855723</v>
      </c>
      <c r="K625">
        <f t="shared" si="19"/>
        <v>0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8.8392955361050962E-2</v>
      </c>
      <c r="K626">
        <f t="shared" si="19"/>
        <v>0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0.14978001675528629</v>
      </c>
      <c r="K627">
        <f t="shared" si="19"/>
        <v>0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0.11150900258026542</v>
      </c>
      <c r="K628">
        <f t="shared" si="19"/>
        <v>0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4.8569702235280232E-2</v>
      </c>
      <c r="K629">
        <f t="shared" si="19"/>
        <v>2.1430297764719775E-2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0.10823799955967717</v>
      </c>
      <c r="K630">
        <f t="shared" si="19"/>
        <v>0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6.9078847421360834E-2</v>
      </c>
      <c r="K631">
        <f t="shared" si="19"/>
        <v>9.2115257863917277E-4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0.21392573698468587</v>
      </c>
      <c r="K632">
        <f t="shared" si="19"/>
        <v>0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0.10372526019157324</v>
      </c>
      <c r="K633">
        <f t="shared" si="19"/>
        <v>0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8.2213990732255882E-2</v>
      </c>
      <c r="K634">
        <f t="shared" si="19"/>
        <v>0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0.10060009824687155</v>
      </c>
      <c r="K635">
        <f t="shared" si="19"/>
        <v>0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9.3230618287962086E-2</v>
      </c>
      <c r="K636">
        <f t="shared" si="19"/>
        <v>0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8.0073322426903459E-2</v>
      </c>
      <c r="K637">
        <f t="shared" si="19"/>
        <v>0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0.1019819532293369</v>
      </c>
      <c r="K638">
        <f t="shared" si="19"/>
        <v>0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0.1391214850751068</v>
      </c>
      <c r="K639">
        <f t="shared" si="19"/>
        <v>0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0.1144597033120649</v>
      </c>
      <c r="K640">
        <f t="shared" si="19"/>
        <v>0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7.2918482065920776E-2</v>
      </c>
      <c r="K641">
        <f t="shared" si="19"/>
        <v>0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0.11183093963115365</v>
      </c>
      <c r="K642">
        <f t="shared" si="19"/>
        <v>0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7.542438363472459E-2</v>
      </c>
      <c r="K643">
        <f t="shared" si="19"/>
        <v>0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0.19265878541683001</v>
      </c>
      <c r="K644">
        <f t="shared" si="19"/>
        <v>0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0.15559456853853626</v>
      </c>
      <c r="K645">
        <f t="shared" si="19"/>
        <v>0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5.6835933362854529E-2</v>
      </c>
      <c r="K646">
        <f t="shared" si="19"/>
        <v>1.3164066637145477E-2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8.5304759086444637E-2</v>
      </c>
      <c r="K647">
        <f t="shared" si="19"/>
        <v>0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0.21160329750912288</v>
      </c>
      <c r="K648">
        <f t="shared" ref="K648:K711" si="21">IF(J648&lt;$M$5,$M$5-J648,0)</f>
        <v>0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0.10584302405032187</v>
      </c>
      <c r="K649">
        <f t="shared" si="21"/>
        <v>0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0.22019761838433283</v>
      </c>
      <c r="K650">
        <f t="shared" si="21"/>
        <v>0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9.6847226784253282E-2</v>
      </c>
      <c r="K651">
        <f t="shared" si="21"/>
        <v>0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8.2006096841745979E-2</v>
      </c>
      <c r="K652">
        <f t="shared" si="21"/>
        <v>0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0.1457330362775564</v>
      </c>
      <c r="K653">
        <f t="shared" si="21"/>
        <v>0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8.4951657358057764E-2</v>
      </c>
      <c r="K654">
        <f t="shared" si="21"/>
        <v>0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6.7158724461285457E-2</v>
      </c>
      <c r="K655">
        <f t="shared" si="21"/>
        <v>2.8412755387145494E-3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0.12619399725325886</v>
      </c>
      <c r="K656">
        <f t="shared" si="21"/>
        <v>0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6.7834459370983202E-2</v>
      </c>
      <c r="K657">
        <f t="shared" si="21"/>
        <v>2.1655406290168044E-3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7.0894767970120842E-2</v>
      </c>
      <c r="K658">
        <f t="shared" si="21"/>
        <v>0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0.13491733447789733</v>
      </c>
      <c r="K659">
        <f t="shared" si="21"/>
        <v>0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9.9210237179481187E-2</v>
      </c>
      <c r="K660">
        <f t="shared" si="21"/>
        <v>0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0.10851461894932179</v>
      </c>
      <c r="K661">
        <f t="shared" si="21"/>
        <v>0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0.16183860071572043</v>
      </c>
      <c r="K662">
        <f t="shared" si="21"/>
        <v>0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6.1935927196863361E-2</v>
      </c>
      <c r="K663">
        <f t="shared" si="21"/>
        <v>8.064072803136646E-3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6.7790043193441063E-2</v>
      </c>
      <c r="K664">
        <f t="shared" si="21"/>
        <v>2.2099568065589437E-3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0.14019265392198621</v>
      </c>
      <c r="K665">
        <f t="shared" si="21"/>
        <v>0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0.17596550125048283</v>
      </c>
      <c r="K666">
        <f t="shared" si="21"/>
        <v>0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7.9675057835433272E-2</v>
      </c>
      <c r="K667">
        <f t="shared" si="21"/>
        <v>0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8.4665093766506105E-2</v>
      </c>
      <c r="K668">
        <f t="shared" si="21"/>
        <v>0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7.2272556764573892E-2</v>
      </c>
      <c r="K669">
        <f t="shared" si="21"/>
        <v>0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8.1624864434286737E-2</v>
      </c>
      <c r="K670">
        <f t="shared" si="21"/>
        <v>0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0.11221578677952437</v>
      </c>
      <c r="K671">
        <f t="shared" si="21"/>
        <v>0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0.10526803708832189</v>
      </c>
      <c r="K672">
        <f t="shared" si="21"/>
        <v>0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8.780669539141428E-2</v>
      </c>
      <c r="K673">
        <f t="shared" si="21"/>
        <v>0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4.4316607826260457E-2</v>
      </c>
      <c r="K674">
        <f t="shared" si="21"/>
        <v>2.568339217373955E-2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0.14502007886245583</v>
      </c>
      <c r="K675">
        <f t="shared" si="21"/>
        <v>0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7.5941415161698389E-2</v>
      </c>
      <c r="K676">
        <f t="shared" si="21"/>
        <v>0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0.10048836157288954</v>
      </c>
      <c r="K677">
        <f t="shared" si="21"/>
        <v>0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0.12622538796463623</v>
      </c>
      <c r="K678">
        <f t="shared" si="21"/>
        <v>0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8.9895678773724619E-2</v>
      </c>
      <c r="K679">
        <f t="shared" si="21"/>
        <v>0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9.1831759679172897E-2</v>
      </c>
      <c r="K680">
        <f t="shared" si="21"/>
        <v>0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0.13442135671647049</v>
      </c>
      <c r="K681">
        <f t="shared" si="21"/>
        <v>0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0.10097504099794752</v>
      </c>
      <c r="K682">
        <f t="shared" si="21"/>
        <v>0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9.6914751050456216E-2</v>
      </c>
      <c r="K683">
        <f t="shared" si="21"/>
        <v>0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4.9416294841772901E-2</v>
      </c>
      <c r="K684">
        <f t="shared" si="21"/>
        <v>2.0583705158227106E-2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0.1531158529029204</v>
      </c>
      <c r="K685">
        <f t="shared" si="21"/>
        <v>0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3.6449817499573767E-2</v>
      </c>
      <c r="K686">
        <f t="shared" si="21"/>
        <v>3.355018250042624E-2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0.13797467697525612</v>
      </c>
      <c r="K687">
        <f t="shared" si="21"/>
        <v>0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2.9967411006357247E-2</v>
      </c>
      <c r="K688">
        <f t="shared" si="21"/>
        <v>4.0032588993642759E-2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1.0219688701410323E-2</v>
      </c>
      <c r="K689">
        <f t="shared" si="21"/>
        <v>5.9780311298589683E-2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3.3455431756361564E-2</v>
      </c>
      <c r="K690">
        <f t="shared" si="21"/>
        <v>3.6544568243638442E-2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5.9085392930835257E-2</v>
      </c>
      <c r="K691">
        <f t="shared" si="21"/>
        <v>1.091460706916475E-2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0.1104117631667989</v>
      </c>
      <c r="K692">
        <f t="shared" si="21"/>
        <v>0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8.8074331728480226E-2</v>
      </c>
      <c r="K693">
        <f t="shared" si="21"/>
        <v>0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0.1234896067867004</v>
      </c>
      <c r="K694">
        <f t="shared" si="21"/>
        <v>0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6.2373331692842093E-2</v>
      </c>
      <c r="K695">
        <f t="shared" si="21"/>
        <v>7.6266683071579133E-3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6.8666722516526502E-2</v>
      </c>
      <c r="K696">
        <f t="shared" si="21"/>
        <v>1.3332774834735051E-3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0.14899775909336466</v>
      </c>
      <c r="K697">
        <f t="shared" si="21"/>
        <v>0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0.10563051703441184</v>
      </c>
      <c r="K698">
        <f t="shared" si="21"/>
        <v>0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0.13288519488499473</v>
      </c>
      <c r="K699">
        <f t="shared" si="21"/>
        <v>0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0.12303754070057238</v>
      </c>
      <c r="K700">
        <f t="shared" si="21"/>
        <v>0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0.14048176606285856</v>
      </c>
      <c r="K701">
        <f t="shared" si="21"/>
        <v>0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0.11273504101958243</v>
      </c>
      <c r="K702">
        <f t="shared" si="21"/>
        <v>0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0.14258343913753335</v>
      </c>
      <c r="K703">
        <f t="shared" si="21"/>
        <v>0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6.324452113193102E-2</v>
      </c>
      <c r="K704">
        <f t="shared" si="21"/>
        <v>6.755478868068987E-3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0.16922523493300146</v>
      </c>
      <c r="K705">
        <f t="shared" si="21"/>
        <v>0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7.6383831519146295E-2</v>
      </c>
      <c r="K706">
        <f t="shared" si="21"/>
        <v>0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7.3721561546533421E-2</v>
      </c>
      <c r="K707">
        <f t="shared" si="21"/>
        <v>0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0.11618400446738142</v>
      </c>
      <c r="K708">
        <f t="shared" si="21"/>
        <v>0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0.1190815002030714</v>
      </c>
      <c r="K709">
        <f t="shared" si="21"/>
        <v>0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7.4314876670778629E-2</v>
      </c>
      <c r="K710">
        <f t="shared" si="21"/>
        <v>0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0.13564395496728121</v>
      </c>
      <c r="K711">
        <f t="shared" si="21"/>
        <v>0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0.11855326712212766</v>
      </c>
      <c r="K712">
        <f t="shared" ref="K712:K775" si="23">IF(J712&lt;$M$5,$M$5-J712,0)</f>
        <v>0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5.2549084926458933E-2</v>
      </c>
      <c r="K713">
        <f t="shared" si="23"/>
        <v>1.7450915073541073E-2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8.2741198945492034E-2</v>
      </c>
      <c r="K714">
        <f t="shared" si="23"/>
        <v>0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7.3760405528604078E-2</v>
      </c>
      <c r="K715">
        <f t="shared" si="23"/>
        <v>0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0.12660991569385827</v>
      </c>
      <c r="K716">
        <f t="shared" si="23"/>
        <v>0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6.9970110323149814E-2</v>
      </c>
      <c r="K717">
        <f t="shared" si="23"/>
        <v>2.9889676850192171E-5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6.4578998265615306E-2</v>
      </c>
      <c r="K718">
        <f t="shared" si="23"/>
        <v>5.4210017343847006E-3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0.15985628173614619</v>
      </c>
      <c r="K719">
        <f t="shared" si="23"/>
        <v>0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7.5588692175181826E-2</v>
      </c>
      <c r="K720">
        <f t="shared" si="23"/>
        <v>0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0.1802341684676303</v>
      </c>
      <c r="K721">
        <f t="shared" si="23"/>
        <v>0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0.10122931262678425</v>
      </c>
      <c r="K722">
        <f t="shared" si="23"/>
        <v>0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6.6659572007415679E-2</v>
      </c>
      <c r="K723">
        <f t="shared" si="23"/>
        <v>3.3404279925843272E-3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0.11878678251809816</v>
      </c>
      <c r="K724">
        <f t="shared" si="23"/>
        <v>0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0.18028352658816837</v>
      </c>
      <c r="K725">
        <f t="shared" si="23"/>
        <v>0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9.5636726149972651E-2</v>
      </c>
      <c r="K726">
        <f t="shared" si="23"/>
        <v>0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0.15402458474667347</v>
      </c>
      <c r="K727">
        <f t="shared" si="23"/>
        <v>0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3.8688404046997027E-2</v>
      </c>
      <c r="K728">
        <f t="shared" si="23"/>
        <v>3.131159595300298E-2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0.10264526877824931</v>
      </c>
      <c r="K729">
        <f t="shared" si="23"/>
        <v>0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0.12757603201571355</v>
      </c>
      <c r="K730">
        <f t="shared" si="23"/>
        <v>0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0.11175992611846297</v>
      </c>
      <c r="K731">
        <f t="shared" si="23"/>
        <v>0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5.0265168732357424E-2</v>
      </c>
      <c r="K732">
        <f t="shared" si="23"/>
        <v>1.9734831267642583E-2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2.7562483827378026E-2</v>
      </c>
      <c r="K733">
        <f t="shared" si="23"/>
        <v>4.2437516172621981E-2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0.121011931436382</v>
      </c>
      <c r="K734">
        <f t="shared" si="23"/>
        <v>0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0.12816756650561212</v>
      </c>
      <c r="K735">
        <f t="shared" si="23"/>
        <v>0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4.6513792185744363E-2</v>
      </c>
      <c r="K736">
        <f t="shared" si="23"/>
        <v>2.3486207814255644E-2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0.16335068632841088</v>
      </c>
      <c r="K737">
        <f t="shared" si="23"/>
        <v>0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8.4932468106770465E-2</v>
      </c>
      <c r="K738">
        <f t="shared" si="23"/>
        <v>0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0.20951199603686765</v>
      </c>
      <c r="K739">
        <f t="shared" si="23"/>
        <v>0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0.10994029929661475</v>
      </c>
      <c r="K740">
        <f t="shared" si="23"/>
        <v>0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0.11597844851830819</v>
      </c>
      <c r="K741">
        <f t="shared" si="23"/>
        <v>0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9.1995260520874478E-2</v>
      </c>
      <c r="K742">
        <f t="shared" si="23"/>
        <v>0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8.9427217593818442E-2</v>
      </c>
      <c r="K743">
        <f t="shared" si="23"/>
        <v>0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0.13087197465781863</v>
      </c>
      <c r="K744">
        <f t="shared" si="23"/>
        <v>0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6.410033598150533E-2</v>
      </c>
      <c r="K745">
        <f t="shared" si="23"/>
        <v>5.8996640184946769E-3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7.4860100203587132E-2</v>
      </c>
      <c r="K746">
        <f t="shared" si="23"/>
        <v>0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0.13972264637593379</v>
      </c>
      <c r="K747">
        <f t="shared" si="23"/>
        <v>0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0.16524323536159891</v>
      </c>
      <c r="K748">
        <f t="shared" si="23"/>
        <v>0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0.17755248175980554</v>
      </c>
      <c r="K749">
        <f t="shared" si="23"/>
        <v>0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0.11983188617614715</v>
      </c>
      <c r="K750">
        <f t="shared" si="23"/>
        <v>0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0.16188930719624373</v>
      </c>
      <c r="K751">
        <f t="shared" si="23"/>
        <v>0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0.13739083992501899</v>
      </c>
      <c r="K752">
        <f t="shared" si="23"/>
        <v>0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5.5007017958356608E-2</v>
      </c>
      <c r="K753">
        <f t="shared" si="23"/>
        <v>1.4992982041643399E-2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9.1549709163622595E-2</v>
      </c>
      <c r="K754">
        <f t="shared" si="23"/>
        <v>0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0.13992323390892158</v>
      </c>
      <c r="K755">
        <f t="shared" si="23"/>
        <v>0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3.5549160392158496E-2</v>
      </c>
      <c r="K756">
        <f t="shared" si="23"/>
        <v>3.445083960784151E-2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6.819253016333704E-2</v>
      </c>
      <c r="K757">
        <f t="shared" si="23"/>
        <v>1.8074698366629671E-3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7.7129646153950127E-2</v>
      </c>
      <c r="K758">
        <f t="shared" si="23"/>
        <v>0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7.9397642004435776E-2</v>
      </c>
      <c r="K759">
        <f t="shared" si="23"/>
        <v>0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0.1435332653636836</v>
      </c>
      <c r="K760">
        <f t="shared" si="23"/>
        <v>0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9.8076940367793908E-2</v>
      </c>
      <c r="K761">
        <f t="shared" si="23"/>
        <v>0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9.6509381366389757E-2</v>
      </c>
      <c r="K762">
        <f t="shared" si="23"/>
        <v>0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0.11516897944941062</v>
      </c>
      <c r="K763">
        <f t="shared" si="23"/>
        <v>0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6.1375295609550351E-2</v>
      </c>
      <c r="K764">
        <f t="shared" si="23"/>
        <v>8.6247043904496556E-3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0.16879416068544417</v>
      </c>
      <c r="K765">
        <f t="shared" si="23"/>
        <v>0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0.15176266250806236</v>
      </c>
      <c r="K766">
        <f t="shared" si="23"/>
        <v>0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0.11367421205416672</v>
      </c>
      <c r="K767">
        <f t="shared" si="23"/>
        <v>0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5.243537972114809E-2</v>
      </c>
      <c r="K768">
        <f t="shared" si="23"/>
        <v>1.7564620278851917E-2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0.10898238635703339</v>
      </c>
      <c r="K769">
        <f t="shared" si="23"/>
        <v>0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0.11713575432988232</v>
      </c>
      <c r="K770">
        <f t="shared" si="23"/>
        <v>0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8.3806718809221525E-2</v>
      </c>
      <c r="K771">
        <f t="shared" si="23"/>
        <v>0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0.10064443819315083</v>
      </c>
      <c r="K772">
        <f t="shared" si="23"/>
        <v>0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0.14741003315812118</v>
      </c>
      <c r="K773">
        <f t="shared" si="23"/>
        <v>0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9.2780016302478119E-2</v>
      </c>
      <c r="K774">
        <f t="shared" si="23"/>
        <v>0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0.11624913324117236</v>
      </c>
      <c r="K775">
        <f t="shared" si="23"/>
        <v>0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0.11664397979203289</v>
      </c>
      <c r="K776">
        <f t="shared" ref="K776:K839" si="25">IF(J776&lt;$M$5,$M$5-J776,0)</f>
        <v>0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9.950718900932376E-2</v>
      </c>
      <c r="K777">
        <f t="shared" si="25"/>
        <v>0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0.10611397232692732</v>
      </c>
      <c r="K778">
        <f t="shared" si="25"/>
        <v>0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2.4381869788315802E-2</v>
      </c>
      <c r="K779">
        <f t="shared" si="25"/>
        <v>4.5618130211684205E-2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6.9489494808103291E-2</v>
      </c>
      <c r="K780">
        <f t="shared" si="25"/>
        <v>5.1050519189671517E-4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8.9218874373166557E-2</v>
      </c>
      <c r="K781">
        <f t="shared" si="25"/>
        <v>0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8.0568210596034806E-2</v>
      </c>
      <c r="K782">
        <f t="shared" si="25"/>
        <v>0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0.10649215935413947</v>
      </c>
      <c r="K783">
        <f t="shared" si="25"/>
        <v>0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0.14811545074001486</v>
      </c>
      <c r="K784">
        <f t="shared" si="25"/>
        <v>0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0.12807517216974262</v>
      </c>
      <c r="K785">
        <f t="shared" si="25"/>
        <v>0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0.14852032595456865</v>
      </c>
      <c r="K786">
        <f t="shared" si="25"/>
        <v>0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6.5052202728570707E-2</v>
      </c>
      <c r="K787">
        <f t="shared" si="25"/>
        <v>4.9477972714292995E-3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9.607678187992641E-2</v>
      </c>
      <c r="K788">
        <f t="shared" si="25"/>
        <v>0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6.9679215012886209E-2</v>
      </c>
      <c r="K789">
        <f t="shared" si="25"/>
        <v>3.2078498711379799E-4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0.11715964686536462</v>
      </c>
      <c r="K790">
        <f t="shared" si="25"/>
        <v>0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8.5761101718339505E-2</v>
      </c>
      <c r="K791">
        <f t="shared" si="25"/>
        <v>0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0.10266354991904847</v>
      </c>
      <c r="K792">
        <f t="shared" si="25"/>
        <v>0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8.650356655676017E-2</v>
      </c>
      <c r="K793">
        <f t="shared" si="25"/>
        <v>0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0.13248326258386811</v>
      </c>
      <c r="K794">
        <f t="shared" si="25"/>
        <v>0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0.11376363576053672</v>
      </c>
      <c r="K795">
        <f t="shared" si="25"/>
        <v>0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8.4082422432695703E-2</v>
      </c>
      <c r="K796">
        <f t="shared" si="25"/>
        <v>0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0.12367840995143564</v>
      </c>
      <c r="K797">
        <f t="shared" si="25"/>
        <v>0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0.16428585358244274</v>
      </c>
      <c r="K798">
        <f t="shared" si="25"/>
        <v>0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0.13195407118154256</v>
      </c>
      <c r="K799">
        <f t="shared" si="25"/>
        <v>0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5.5735765656478087E-2</v>
      </c>
      <c r="K800">
        <f t="shared" si="25"/>
        <v>1.426423434352192E-2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0.10285012271552763</v>
      </c>
      <c r="K801">
        <f t="shared" si="25"/>
        <v>0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9.9999135593513921E-2</v>
      </c>
      <c r="K802">
        <f t="shared" si="25"/>
        <v>0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0.17167927225950175</v>
      </c>
      <c r="K803">
        <f t="shared" si="25"/>
        <v>0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0.13215791436068103</v>
      </c>
      <c r="K804">
        <f t="shared" si="25"/>
        <v>0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8.3252790940422816E-2</v>
      </c>
      <c r="K805">
        <f t="shared" si="25"/>
        <v>0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0.10985651418439946</v>
      </c>
      <c r="K806">
        <f t="shared" si="25"/>
        <v>0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4.487763612332607E-2</v>
      </c>
      <c r="K807">
        <f t="shared" si="25"/>
        <v>2.5122363876673937E-2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0.1142836904704112</v>
      </c>
      <c r="K808">
        <f t="shared" si="25"/>
        <v>0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0.23947966921523367</v>
      </c>
      <c r="K809">
        <f t="shared" si="25"/>
        <v>0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7.8210533612473654E-2</v>
      </c>
      <c r="K810">
        <f t="shared" si="25"/>
        <v>0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0.12276350725767715</v>
      </c>
      <c r="K811">
        <f t="shared" si="25"/>
        <v>0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0.10197421253610761</v>
      </c>
      <c r="K812">
        <f t="shared" si="25"/>
        <v>0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0.10313934544671599</v>
      </c>
      <c r="K813">
        <f t="shared" si="25"/>
        <v>0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0.13947715812612915</v>
      </c>
      <c r="K814">
        <f t="shared" si="25"/>
        <v>0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0.15066130470646799</v>
      </c>
      <c r="K815">
        <f t="shared" si="25"/>
        <v>0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0.1642378759753762</v>
      </c>
      <c r="K816">
        <f t="shared" si="25"/>
        <v>0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7.2230861115335276E-2</v>
      </c>
      <c r="K817">
        <f t="shared" si="25"/>
        <v>0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8.3960233662498496E-2</v>
      </c>
      <c r="K818">
        <f t="shared" si="25"/>
        <v>0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8.1513023566527565E-2</v>
      </c>
      <c r="K819">
        <f t="shared" si="25"/>
        <v>0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7.1072904074477083E-2</v>
      </c>
      <c r="K820">
        <f t="shared" si="25"/>
        <v>0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0.12579825343690576</v>
      </c>
      <c r="K821">
        <f t="shared" si="25"/>
        <v>0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9.3636816097432352E-2</v>
      </c>
      <c r="K822">
        <f t="shared" si="25"/>
        <v>0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0.14164811506136066</v>
      </c>
      <c r="K823">
        <f t="shared" si="25"/>
        <v>0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0.13849615857770714</v>
      </c>
      <c r="K824">
        <f t="shared" si="25"/>
        <v>0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8.2327060924755946E-2</v>
      </c>
      <c r="K825">
        <f t="shared" si="25"/>
        <v>0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5.453585183051457E-2</v>
      </c>
      <c r="K826">
        <f t="shared" si="25"/>
        <v>1.5464148169485437E-2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0.14069193807796365</v>
      </c>
      <c r="K827">
        <f t="shared" si="25"/>
        <v>0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0.10243061651743113</v>
      </c>
      <c r="K828">
        <f t="shared" si="25"/>
        <v>0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5.0007642861407131E-2</v>
      </c>
      <c r="K829">
        <f t="shared" si="25"/>
        <v>1.9992357138592876E-2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0.10315740416967234</v>
      </c>
      <c r="K830">
        <f t="shared" si="25"/>
        <v>0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7.9017608509014625E-2</v>
      </c>
      <c r="K831">
        <f t="shared" si="25"/>
        <v>0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0.11650927243401576</v>
      </c>
      <c r="K832">
        <f t="shared" si="25"/>
        <v>0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6.7283297294733035E-2</v>
      </c>
      <c r="K833">
        <f t="shared" si="25"/>
        <v>2.7167027052669712E-3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8.9419776385668559E-2</v>
      </c>
      <c r="K834">
        <f t="shared" si="25"/>
        <v>0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8.0961262209992224E-2</v>
      </c>
      <c r="K835">
        <f t="shared" si="25"/>
        <v>0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9.4574338808894431E-2</v>
      </c>
      <c r="K836">
        <f t="shared" si="25"/>
        <v>0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0.10424851456440209</v>
      </c>
      <c r="K837">
        <f t="shared" si="25"/>
        <v>0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9.4121272782582643E-2</v>
      </c>
      <c r="K838">
        <f t="shared" si="25"/>
        <v>0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0.18452311886652706</v>
      </c>
      <c r="K839">
        <f t="shared" si="25"/>
        <v>0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4.2449759845360369E-2</v>
      </c>
      <c r="K840">
        <f t="shared" ref="K840:K903" si="27">IF(J840&lt;$M$5,$M$5-J840,0)</f>
        <v>2.7550240154639638E-2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5.5006089491473009E-2</v>
      </c>
      <c r="K841">
        <f t="shared" si="27"/>
        <v>1.4993910508526997E-2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2.1885556265639705E-2</v>
      </c>
      <c r="K842">
        <f t="shared" si="27"/>
        <v>4.8114443734360302E-2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5.2080372662535623E-2</v>
      </c>
      <c r="K843">
        <f t="shared" si="27"/>
        <v>1.7919627337464383E-2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6.967408448567447E-2</v>
      </c>
      <c r="K844">
        <f t="shared" si="27"/>
        <v>3.2591551432553656E-4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0.10631681523773517</v>
      </c>
      <c r="K845">
        <f t="shared" si="27"/>
        <v>0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8.5111382896809751E-2</v>
      </c>
      <c r="K846">
        <f t="shared" si="27"/>
        <v>0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0.11407922960248573</v>
      </c>
      <c r="K847">
        <f t="shared" si="27"/>
        <v>0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0.11854906171310731</v>
      </c>
      <c r="K848">
        <f t="shared" si="27"/>
        <v>0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0.15811823880027487</v>
      </c>
      <c r="K849">
        <f t="shared" si="27"/>
        <v>0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7.7722352398885475E-2</v>
      </c>
      <c r="K850">
        <f t="shared" si="27"/>
        <v>0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0.10433416254494476</v>
      </c>
      <c r="K851">
        <f t="shared" si="27"/>
        <v>0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0.10569645584284437</v>
      </c>
      <c r="K852">
        <f t="shared" si="27"/>
        <v>0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6.3741550084415843E-2</v>
      </c>
      <c r="K853">
        <f t="shared" si="27"/>
        <v>6.2584499155841633E-3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6.9909919298235312E-2</v>
      </c>
      <c r="K854">
        <f t="shared" si="27"/>
        <v>9.0080701764694293E-5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9.8047648136380117E-2</v>
      </c>
      <c r="K855">
        <f t="shared" si="27"/>
        <v>0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9.5948442672248335E-2</v>
      </c>
      <c r="K856">
        <f t="shared" si="27"/>
        <v>0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0.14266401542832252</v>
      </c>
      <c r="K857">
        <f t="shared" si="27"/>
        <v>0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2.7865703113935769E-2</v>
      </c>
      <c r="K858">
        <f t="shared" si="27"/>
        <v>4.2134296886064238E-2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9.4415745471728041E-2</v>
      </c>
      <c r="K859">
        <f t="shared" si="27"/>
        <v>0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3.1916441688605079E-2</v>
      </c>
      <c r="K860">
        <f t="shared" si="27"/>
        <v>3.8083558311394927E-2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4.7544626825968717E-2</v>
      </c>
      <c r="K861">
        <f t="shared" si="27"/>
        <v>2.245537317403129E-2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0.13038250971745402</v>
      </c>
      <c r="K862">
        <f t="shared" si="27"/>
        <v>0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9.8808715926364643E-2</v>
      </c>
      <c r="K863">
        <f t="shared" si="27"/>
        <v>0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8.1489334179890571E-2</v>
      </c>
      <c r="K864">
        <f t="shared" si="27"/>
        <v>0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4.0238182422369206E-2</v>
      </c>
      <c r="K865">
        <f t="shared" si="27"/>
        <v>2.97618175776308E-2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0.10325270487090421</v>
      </c>
      <c r="K866">
        <f t="shared" si="27"/>
        <v>0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6.9999355463974178E-2</v>
      </c>
      <c r="K867">
        <f t="shared" si="27"/>
        <v>6.4453602582892344E-7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0.13429327609502262</v>
      </c>
      <c r="K868">
        <f t="shared" si="27"/>
        <v>0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8.9161454128674045E-2</v>
      </c>
      <c r="K869">
        <f t="shared" si="27"/>
        <v>0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0.16836644759546759</v>
      </c>
      <c r="K870">
        <f t="shared" si="27"/>
        <v>0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0.10417870346795133</v>
      </c>
      <c r="K871">
        <f t="shared" si="27"/>
        <v>0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0.11622643023270829</v>
      </c>
      <c r="K872">
        <f t="shared" si="27"/>
        <v>0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8.3205126209047409E-2</v>
      </c>
      <c r="K873">
        <f t="shared" si="27"/>
        <v>0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0.11935363738102289</v>
      </c>
      <c r="K874">
        <f t="shared" si="27"/>
        <v>0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0.13492360037895446</v>
      </c>
      <c r="K875">
        <f t="shared" si="27"/>
        <v>0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9.3755848228793459E-2</v>
      </c>
      <c r="K876">
        <f t="shared" si="27"/>
        <v>0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0.13204877644188318</v>
      </c>
      <c r="K877">
        <f t="shared" si="27"/>
        <v>0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5.3418331008087128E-2</v>
      </c>
      <c r="K878">
        <f t="shared" si="27"/>
        <v>1.6581668991912879E-2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0.11252087608738059</v>
      </c>
      <c r="K879">
        <f t="shared" si="27"/>
        <v>0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0.15137287799397403</v>
      </c>
      <c r="K880">
        <f t="shared" si="27"/>
        <v>0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6.1734679156686845E-2</v>
      </c>
      <c r="K881">
        <f t="shared" si="27"/>
        <v>8.265320843313162E-3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5.1349282308823074E-2</v>
      </c>
      <c r="K882">
        <f t="shared" si="27"/>
        <v>1.8650717691176932E-2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0.11681784276343254</v>
      </c>
      <c r="K883">
        <f t="shared" si="27"/>
        <v>0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8.8354096769065693E-2</v>
      </c>
      <c r="K884">
        <f t="shared" si="27"/>
        <v>0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7.4681845525409019E-2</v>
      </c>
      <c r="K885">
        <f t="shared" si="27"/>
        <v>0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0.15491052098646807</v>
      </c>
      <c r="K886">
        <f t="shared" si="27"/>
        <v>0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6.3442972026495514E-2</v>
      </c>
      <c r="K887">
        <f t="shared" si="27"/>
        <v>6.5570279735044923E-3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0.16471981804128011</v>
      </c>
      <c r="K888">
        <f t="shared" si="27"/>
        <v>0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6.2307661762902367E-2</v>
      </c>
      <c r="K889">
        <f t="shared" si="27"/>
        <v>7.6923382370976401E-3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0.13237302109754556</v>
      </c>
      <c r="K890">
        <f t="shared" si="27"/>
        <v>0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0.1072707952226144</v>
      </c>
      <c r="K891">
        <f t="shared" si="27"/>
        <v>0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7.0690460766135388E-2</v>
      </c>
      <c r="K892">
        <f t="shared" si="27"/>
        <v>0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9.5183385624646455E-2</v>
      </c>
      <c r="K893">
        <f t="shared" si="27"/>
        <v>0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9.6485765200108098E-2</v>
      </c>
      <c r="K894">
        <f t="shared" si="27"/>
        <v>0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4.0516136952371884E-2</v>
      </c>
      <c r="K895">
        <f t="shared" si="27"/>
        <v>2.9483863047628123E-2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8.7699247568209904E-2</v>
      </c>
      <c r="K896">
        <f t="shared" si="27"/>
        <v>0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3.5912251031790632E-2</v>
      </c>
      <c r="K897">
        <f t="shared" si="27"/>
        <v>3.4087748968209375E-2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0.10651439094356197</v>
      </c>
      <c r="K898">
        <f t="shared" si="27"/>
        <v>0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1.502076203101943E-2</v>
      </c>
      <c r="K899">
        <f t="shared" si="27"/>
        <v>5.4979237968980577E-2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0.14388118635648661</v>
      </c>
      <c r="K900">
        <f t="shared" si="27"/>
        <v>0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0.11667861467228202</v>
      </c>
      <c r="K901">
        <f t="shared" si="27"/>
        <v>0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8.2304791962750645E-2</v>
      </c>
      <c r="K902">
        <f t="shared" si="27"/>
        <v>0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7.1157317497952288E-2</v>
      </c>
      <c r="K903">
        <f t="shared" si="27"/>
        <v>0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0.13446553409604456</v>
      </c>
      <c r="K904">
        <f t="shared" ref="K904:K967" si="29">IF(J904&lt;$M$5,$M$5-J904,0)</f>
        <v>0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5.2651539622089238E-2</v>
      </c>
      <c r="K905">
        <f t="shared" si="29"/>
        <v>1.7348460377910768E-2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0.20778989471809139</v>
      </c>
      <c r="K906">
        <f t="shared" si="29"/>
        <v>0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0.20460425281429351</v>
      </c>
      <c r="K907">
        <f t="shared" si="29"/>
        <v>0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0.15218166385004506</v>
      </c>
      <c r="K908">
        <f t="shared" si="29"/>
        <v>0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6.7959281580360242E-2</v>
      </c>
      <c r="K909">
        <f t="shared" si="29"/>
        <v>2.0407184196397643E-3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6.6722291642939524E-2</v>
      </c>
      <c r="K910">
        <f t="shared" si="29"/>
        <v>3.2777083570604826E-3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4.6428967879478256E-2</v>
      </c>
      <c r="K911">
        <f t="shared" si="29"/>
        <v>2.3571032120521751E-2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0.11635854511521138</v>
      </c>
      <c r="K912">
        <f t="shared" si="29"/>
        <v>0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8.6522984791938873E-2</v>
      </c>
      <c r="K913">
        <f t="shared" si="29"/>
        <v>0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6.0559749213163094E-2</v>
      </c>
      <c r="K914">
        <f t="shared" si="29"/>
        <v>9.4402507868369123E-3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8.0865563702080312E-2</v>
      </c>
      <c r="K915">
        <f t="shared" si="29"/>
        <v>0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6.8756651688701709E-2</v>
      </c>
      <c r="K916">
        <f t="shared" si="29"/>
        <v>1.2433483112982979E-3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7.4201455972263464E-2</v>
      </c>
      <c r="K917">
        <f t="shared" si="29"/>
        <v>0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9.2377781774290568E-2</v>
      </c>
      <c r="K918">
        <f t="shared" si="29"/>
        <v>0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7.9430473254116229E-2</v>
      </c>
      <c r="K919">
        <f t="shared" si="29"/>
        <v>0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0.10018152451600337</v>
      </c>
      <c r="K920">
        <f t="shared" si="29"/>
        <v>0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0.22754915704558565</v>
      </c>
      <c r="K921">
        <f t="shared" si="29"/>
        <v>0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4.0291269401374175E-2</v>
      </c>
      <c r="K922">
        <f t="shared" si="29"/>
        <v>2.9708730598625832E-2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5.3492557802040208E-2</v>
      </c>
      <c r="K923">
        <f t="shared" si="29"/>
        <v>1.6507442197959799E-2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0.10999691634319775</v>
      </c>
      <c r="K924">
        <f t="shared" si="29"/>
        <v>0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3.6286853643286765E-2</v>
      </c>
      <c r="K925">
        <f t="shared" si="29"/>
        <v>3.3713146356713242E-2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0.11468859838089207</v>
      </c>
      <c r="K926">
        <f t="shared" si="29"/>
        <v>0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0.15390248605202039</v>
      </c>
      <c r="K927">
        <f t="shared" si="29"/>
        <v>0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0.16131293070298924</v>
      </c>
      <c r="K928">
        <f t="shared" si="29"/>
        <v>0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0.12323262946513291</v>
      </c>
      <c r="K929">
        <f t="shared" si="29"/>
        <v>0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8.2403167942317834E-2</v>
      </c>
      <c r="K930">
        <f t="shared" si="29"/>
        <v>0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0.14002202889504245</v>
      </c>
      <c r="K931">
        <f t="shared" si="29"/>
        <v>0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9.4692972818149146E-2</v>
      </c>
      <c r="K932">
        <f t="shared" si="29"/>
        <v>0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0.18383831843667875</v>
      </c>
      <c r="K933">
        <f t="shared" si="29"/>
        <v>0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9.4762951095790804E-2</v>
      </c>
      <c r="K934">
        <f t="shared" si="29"/>
        <v>0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0.12236114127008246</v>
      </c>
      <c r="K935">
        <f t="shared" si="29"/>
        <v>0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0.10323324870710593</v>
      </c>
      <c r="K936">
        <f t="shared" si="29"/>
        <v>0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7.7246774394275741E-2</v>
      </c>
      <c r="K937">
        <f t="shared" si="29"/>
        <v>0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0.12708743804750755</v>
      </c>
      <c r="K938">
        <f t="shared" si="29"/>
        <v>0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0.15706710488455666</v>
      </c>
      <c r="K939">
        <f t="shared" si="29"/>
        <v>0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0.11635921973666696</v>
      </c>
      <c r="K940">
        <f t="shared" si="29"/>
        <v>0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9.5519249536285766E-2</v>
      </c>
      <c r="K941">
        <f t="shared" si="29"/>
        <v>0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4.2200997521643968E-2</v>
      </c>
      <c r="K942">
        <f t="shared" si="29"/>
        <v>2.7799002478356039E-2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6.5617990959844663E-2</v>
      </c>
      <c r="K943">
        <f t="shared" si="29"/>
        <v>4.3820090401553435E-3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0.12007464164454351</v>
      </c>
      <c r="K944">
        <f t="shared" si="29"/>
        <v>0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4.893076558014875E-2</v>
      </c>
      <c r="K945">
        <f t="shared" si="29"/>
        <v>2.1069234419851257E-2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8.7717813260935085E-2</v>
      </c>
      <c r="K946">
        <f t="shared" si="29"/>
        <v>0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9.5325341266549124E-2</v>
      </c>
      <c r="K947">
        <f t="shared" si="29"/>
        <v>0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0.13598648902952659</v>
      </c>
      <c r="K948">
        <f t="shared" si="29"/>
        <v>0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8.5124182165653206E-2</v>
      </c>
      <c r="K949">
        <f t="shared" si="29"/>
        <v>0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7.4081394263548539E-2</v>
      </c>
      <c r="K950">
        <f t="shared" si="29"/>
        <v>0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4.2684518568404606E-2</v>
      </c>
      <c r="K951">
        <f t="shared" si="29"/>
        <v>2.7315481431595401E-2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8.3474625235350208E-2</v>
      </c>
      <c r="K952">
        <f t="shared" si="29"/>
        <v>0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6.0328426160937587E-2</v>
      </c>
      <c r="K953">
        <f t="shared" si="29"/>
        <v>9.6715738390624195E-3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0.15212803845205114</v>
      </c>
      <c r="K954">
        <f t="shared" si="29"/>
        <v>0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0.10867097989420138</v>
      </c>
      <c r="K955">
        <f t="shared" si="29"/>
        <v>0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6.1404032678805009E-2</v>
      </c>
      <c r="K956">
        <f t="shared" si="29"/>
        <v>8.5959673211949972E-3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0.10157365728108725</v>
      </c>
      <c r="K957">
        <f t="shared" si="29"/>
        <v>0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0.14854906538184665</v>
      </c>
      <c r="K958">
        <f t="shared" si="29"/>
        <v>0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8.4490837443884637E-2</v>
      </c>
      <c r="K959">
        <f t="shared" si="29"/>
        <v>0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0.16195796054829925</v>
      </c>
      <c r="K960">
        <f t="shared" si="29"/>
        <v>0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0.1454371155733889</v>
      </c>
      <c r="K961">
        <f t="shared" si="29"/>
        <v>0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3.7820252573226298E-2</v>
      </c>
      <c r="K962">
        <f t="shared" si="29"/>
        <v>3.2179747426773708E-2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0.13219973960862164</v>
      </c>
      <c r="K963">
        <f t="shared" si="29"/>
        <v>0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6.6258223605044186E-2</v>
      </c>
      <c r="K964">
        <f t="shared" si="29"/>
        <v>3.7417763949558203E-3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0.12881086765345695</v>
      </c>
      <c r="K965">
        <f t="shared" si="29"/>
        <v>0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6.231205115635774E-2</v>
      </c>
      <c r="K966">
        <f t="shared" si="29"/>
        <v>7.6879488436422672E-3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0.12145970523491245</v>
      </c>
      <c r="K967">
        <f t="shared" si="29"/>
        <v>0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9.4801099315854342E-2</v>
      </c>
      <c r="K968">
        <f t="shared" ref="K968:K1006" si="31">IF(J968&lt;$M$5,$M$5-J968,0)</f>
        <v>0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5.7999054667287275E-2</v>
      </c>
      <c r="K969">
        <f t="shared" si="31"/>
        <v>1.2000945332712731E-2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0.12630330583545724</v>
      </c>
      <c r="K970">
        <f t="shared" si="31"/>
        <v>0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0.1149027266223539</v>
      </c>
      <c r="K971">
        <f t="shared" si="31"/>
        <v>0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8.8622359373127901E-2</v>
      </c>
      <c r="K972">
        <f t="shared" si="31"/>
        <v>0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9.9765942960359899E-2</v>
      </c>
      <c r="K973">
        <f t="shared" si="31"/>
        <v>0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9.2946795817491212E-2</v>
      </c>
      <c r="K974">
        <f t="shared" si="31"/>
        <v>0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5.2024235475535807E-2</v>
      </c>
      <c r="K975">
        <f t="shared" si="31"/>
        <v>1.7975764524464199E-2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6.7887938103996515E-2</v>
      </c>
      <c r="K976">
        <f t="shared" si="31"/>
        <v>2.112061896003492E-3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6.0941971238456683E-2</v>
      </c>
      <c r="K977">
        <f t="shared" si="31"/>
        <v>9.0580287615433241E-3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4.510826828246306E-2</v>
      </c>
      <c r="K978">
        <f t="shared" si="31"/>
        <v>2.4891731717536947E-2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0.13505270794444058</v>
      </c>
      <c r="K979">
        <f t="shared" si="31"/>
        <v>0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7.728621429042648E-2</v>
      </c>
      <c r="K980">
        <f t="shared" si="31"/>
        <v>0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0.12040191788784105</v>
      </c>
      <c r="K981">
        <f t="shared" si="31"/>
        <v>0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8.3062926430230499E-2</v>
      </c>
      <c r="K982">
        <f t="shared" si="31"/>
        <v>0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0.10110253145205927</v>
      </c>
      <c r="K983">
        <f t="shared" si="31"/>
        <v>0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0.11154173744374263</v>
      </c>
      <c r="K984">
        <f t="shared" si="31"/>
        <v>0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0.100568855164338</v>
      </c>
      <c r="K985">
        <f t="shared" si="31"/>
        <v>0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7.9429775455629903E-2</v>
      </c>
      <c r="K986">
        <f t="shared" si="31"/>
        <v>0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0.10612391590966053</v>
      </c>
      <c r="K987">
        <f t="shared" si="31"/>
        <v>0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7.3751205012109189E-2</v>
      </c>
      <c r="K988">
        <f t="shared" si="31"/>
        <v>0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0.15384732176091465</v>
      </c>
      <c r="K989">
        <f t="shared" si="31"/>
        <v>0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0.16210353022532065</v>
      </c>
      <c r="K990">
        <f t="shared" si="31"/>
        <v>0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6.816465009469419E-2</v>
      </c>
      <c r="K991">
        <f t="shared" si="31"/>
        <v>1.8353499053058164E-3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3.3790166212487538E-2</v>
      </c>
      <c r="K992">
        <f t="shared" si="31"/>
        <v>3.6209833787512469E-2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7.6851796495143399E-2</v>
      </c>
      <c r="K993">
        <f t="shared" si="31"/>
        <v>0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0.12760142494688997</v>
      </c>
      <c r="K994">
        <f t="shared" si="31"/>
        <v>0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6.4011525462104757E-2</v>
      </c>
      <c r="K995">
        <f t="shared" si="31"/>
        <v>5.9884745378952497E-3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8.7434045861393139E-2</v>
      </c>
      <c r="K996">
        <f t="shared" si="31"/>
        <v>0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0.17118319531561288</v>
      </c>
      <c r="K997">
        <f t="shared" si="31"/>
        <v>0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4.6539197756074291E-2</v>
      </c>
      <c r="K998">
        <f t="shared" si="31"/>
        <v>2.3460802243925716E-2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0.13109331551024317</v>
      </c>
      <c r="K999">
        <f t="shared" si="31"/>
        <v>0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0.14904279876972892</v>
      </c>
      <c r="K1000">
        <f t="shared" si="31"/>
        <v>0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9.4958233981190521E-2</v>
      </c>
      <c r="K1001">
        <f t="shared" si="31"/>
        <v>0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6.0347230485266135E-2</v>
      </c>
      <c r="K1002">
        <f t="shared" si="31"/>
        <v>9.6527695147338721E-3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9.6436414039634988E-2</v>
      </c>
      <c r="K1003">
        <f t="shared" si="31"/>
        <v>0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8.6141707796986156E-2</v>
      </c>
      <c r="K1004">
        <f t="shared" si="31"/>
        <v>0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0.23908697423778902</v>
      </c>
      <c r="K1005">
        <f t="shared" si="31"/>
        <v>0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7.9829367238846816E-2</v>
      </c>
      <c r="K1006">
        <f t="shared" si="3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1" sqref="M11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0.32539350725258243</v>
      </c>
      <c r="F3" s="1">
        <v>0.27527509864359267</v>
      </c>
      <c r="G3" s="1">
        <v>0.3993313941038249</v>
      </c>
      <c r="H3" s="1">
        <v>0</v>
      </c>
      <c r="I3" s="1">
        <v>0</v>
      </c>
      <c r="J3">
        <f>SUM(E3:I3)</f>
        <v>1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0.11181462961833856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33</v>
      </c>
      <c r="M5">
        <f>SLOPE(returns,K7:K1006)</f>
        <v>0.49999999923397892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9.27395845258423E-2</v>
      </c>
      <c r="K7">
        <f>G7^0.2-1</f>
        <v>0.1215891943572347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0.15960344536766913</v>
      </c>
      <c r="K8">
        <f t="shared" ref="K8:K71" si="1">G8^0.2-1</f>
        <v>0.14600811155851545</v>
      </c>
      <c r="M8" t="s">
        <v>48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0.19304029326343142</v>
      </c>
      <c r="K9">
        <f t="shared" si="1"/>
        <v>0.13322690055124187</v>
      </c>
      <c r="M9" t="s">
        <v>44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5.5423989122756145E-2</v>
      </c>
      <c r="K10">
        <f t="shared" si="1"/>
        <v>9.2639503344821517E-2</v>
      </c>
      <c r="M10" t="s">
        <v>49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0.13656957898352462</v>
      </c>
      <c r="K11">
        <f t="shared" si="1"/>
        <v>0.13927411063518136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0.13985815792751044</v>
      </c>
      <c r="K12">
        <f t="shared" si="1"/>
        <v>0.2000319284163723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2.433105927289958E-3</v>
      </c>
      <c r="K13">
        <f t="shared" si="1"/>
        <v>4.161420670431748E-2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7.4073897630670071E-2</v>
      </c>
      <c r="K14">
        <f t="shared" si="1"/>
        <v>3.944142797965422E-2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5.0209814856001067E-2</v>
      </c>
      <c r="K15">
        <f t="shared" si="1"/>
        <v>4.5302928975559542E-2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8.5246323601094742E-2</v>
      </c>
      <c r="K16">
        <f t="shared" si="1"/>
        <v>0.11850796802438968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0.15691698946303534</v>
      </c>
      <c r="K17">
        <f t="shared" si="1"/>
        <v>0.1297028843967416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0.10890384334822389</v>
      </c>
      <c r="K18">
        <f t="shared" si="1"/>
        <v>8.9934694156375894E-2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0.11556086435604929</v>
      </c>
      <c r="K19">
        <f t="shared" si="1"/>
        <v>9.7718159469729837E-2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0.115905946956808</v>
      </c>
      <c r="K20">
        <f t="shared" si="1"/>
        <v>0.10797714166624806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4.2445531639929257E-2</v>
      </c>
      <c r="K21">
        <f t="shared" si="1"/>
        <v>2.4783911253192237E-2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5.5862514654774875E-2</v>
      </c>
      <c r="K22">
        <f t="shared" si="1"/>
        <v>-4.2718714319363471E-2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0.16041229353106212</v>
      </c>
      <c r="K23">
        <f t="shared" si="1"/>
        <v>0.23273175310403382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0.20439089079166695</v>
      </c>
      <c r="K24">
        <f t="shared" si="1"/>
        <v>0.30274272523128309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2.2392103767973293E-2</v>
      </c>
      <c r="K25">
        <f t="shared" si="1"/>
        <v>-3.372346809238369E-2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1.35854298277156E-2</v>
      </c>
      <c r="K26">
        <f t="shared" si="1"/>
        <v>-2.2233434262002416E-2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4.7664995846270264E-2</v>
      </c>
      <c r="K27">
        <f t="shared" si="1"/>
        <v>4.7637522155740575E-2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7.8567993990413143E-2</v>
      </c>
      <c r="K28">
        <f t="shared" si="1"/>
        <v>1.8215574153912062E-2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1.9885943723120691E-2</v>
      </c>
      <c r="K29">
        <f t="shared" si="1"/>
        <v>9.1156364397493306E-2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0.10826642672495024</v>
      </c>
      <c r="K30">
        <f t="shared" si="1"/>
        <v>0.16883991447766955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7.6067084331861157E-2</v>
      </c>
      <c r="K31">
        <f t="shared" si="1"/>
        <v>5.8825367236624571E-2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-3.9717716006252513E-2</v>
      </c>
      <c r="K32">
        <f t="shared" si="1"/>
        <v>-6.4895163276314061E-2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0.11529868221901074</v>
      </c>
      <c r="K33">
        <f t="shared" si="1"/>
        <v>0.11133679324017209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0.12150775828690308</v>
      </c>
      <c r="K34">
        <f t="shared" si="1"/>
        <v>0.11733189431346736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0.11759075039719735</v>
      </c>
      <c r="K35">
        <f t="shared" si="1"/>
        <v>9.3082928837184387E-2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0.15826905859040785</v>
      </c>
      <c r="K36">
        <f t="shared" si="1"/>
        <v>0.21904222363001868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7.7629086119213042E-2</v>
      </c>
      <c r="K37">
        <f t="shared" si="1"/>
        <v>7.0759250164505572E-2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0.11540862978123179</v>
      </c>
      <c r="K38">
        <f t="shared" si="1"/>
        <v>0.13209750557710964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0.16002485801707622</v>
      </c>
      <c r="K39">
        <f t="shared" si="1"/>
        <v>0.24051431138930335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0.11577396989659472</v>
      </c>
      <c r="K40">
        <f t="shared" si="1"/>
        <v>0.12202103790138041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6.8077607877074398E-2</v>
      </c>
      <c r="K41">
        <f t="shared" si="1"/>
        <v>0.10126079198695281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6.5696957842073633E-2</v>
      </c>
      <c r="K42">
        <f t="shared" si="1"/>
        <v>0.12575062664105974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9.6277182368723402E-2</v>
      </c>
      <c r="K43">
        <f t="shared" si="1"/>
        <v>0.17645074811086614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0.20905909815152013</v>
      </c>
      <c r="K44">
        <f t="shared" si="1"/>
        <v>0.24071009719173242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3.5750973451022627E-2</v>
      </c>
      <c r="K45">
        <f t="shared" si="1"/>
        <v>7.1113404048235518E-2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8.3803951967044599E-2</v>
      </c>
      <c r="K46">
        <f t="shared" si="1"/>
        <v>2.2865652555802196E-2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6.8151210926165717E-2</v>
      </c>
      <c r="K47">
        <f t="shared" si="1"/>
        <v>-5.5949123402841971E-3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6.2775023620870174E-2</v>
      </c>
      <c r="K48">
        <f t="shared" si="1"/>
        <v>8.2110844511535497E-2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4.8391417443834683E-2</v>
      </c>
      <c r="K49">
        <f t="shared" si="1"/>
        <v>2.5644890199596926E-2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-1.2516762078243149E-2</v>
      </c>
      <c r="K50">
        <f t="shared" si="1"/>
        <v>-6.614736218115258E-3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0.1167204086453788</v>
      </c>
      <c r="K51">
        <f t="shared" si="1"/>
        <v>0.14678442002951075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9.9043700351090225E-2</v>
      </c>
      <c r="K52">
        <f t="shared" si="1"/>
        <v>0.16345562617409382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9.4837111550965192E-2</v>
      </c>
      <c r="K53">
        <f t="shared" si="1"/>
        <v>1.089334126513597E-2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0.11789674021400498</v>
      </c>
      <c r="K54">
        <f t="shared" si="1"/>
        <v>0.10138642545345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9.3389651814081542E-2</v>
      </c>
      <c r="K55">
        <f t="shared" si="1"/>
        <v>7.9641768740759566E-2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0.13061772457491827</v>
      </c>
      <c r="K56">
        <f t="shared" si="1"/>
        <v>6.4935444689305566E-2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0.10666936525275394</v>
      </c>
      <c r="K57">
        <f t="shared" si="1"/>
        <v>0.1272133987891042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0.10749960213849463</v>
      </c>
      <c r="K58">
        <f t="shared" si="1"/>
        <v>0.16489993214602605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0.18933584632543021</v>
      </c>
      <c r="K59">
        <f t="shared" si="1"/>
        <v>0.31215401168688173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0.16418059111067418</v>
      </c>
      <c r="K60">
        <f t="shared" si="1"/>
        <v>0.11808084880670222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-5.3655765184623672E-3</v>
      </c>
      <c r="K61">
        <f t="shared" si="1"/>
        <v>-6.1920458656141597E-2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9.7817126774418339E-2</v>
      </c>
      <c r="K62">
        <f t="shared" si="1"/>
        <v>0.11168452507513371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-8.9668493886819745E-3</v>
      </c>
      <c r="K63">
        <f t="shared" si="1"/>
        <v>-1.0593685048388868E-2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0.10000735512557313</v>
      </c>
      <c r="K64">
        <f t="shared" si="1"/>
        <v>6.9430275903481276E-2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9.3556507246644216E-2</v>
      </c>
      <c r="K65">
        <f t="shared" si="1"/>
        <v>9.8609646639379989E-2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-9.6339961601118462E-3</v>
      </c>
      <c r="K66">
        <f t="shared" si="1"/>
        <v>2.6322250129846125E-2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1.33143492453347E-2</v>
      </c>
      <c r="K67">
        <f t="shared" si="1"/>
        <v>5.0704494992242166E-2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3.5425470518430924E-2</v>
      </c>
      <c r="K68">
        <f t="shared" si="1"/>
        <v>4.3939013106906621E-2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0.11049724017522244</v>
      </c>
      <c r="K69">
        <f t="shared" si="1"/>
        <v>0.16192346384211698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0.14086465831398565</v>
      </c>
      <c r="K70">
        <f t="shared" si="1"/>
        <v>0.14584218574251739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0.12914005774347292</v>
      </c>
      <c r="K71">
        <f t="shared" si="1"/>
        <v>0.14983930300034776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6.1580279190237786E-2</v>
      </c>
      <c r="K72">
        <f t="shared" ref="K72:K135" si="3">G72^0.2-1</f>
        <v>7.391093167399454E-2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0.18998508578722584</v>
      </c>
      <c r="K73">
        <f t="shared" si="3"/>
        <v>0.19046476281238434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8.4518498083609117E-2</v>
      </c>
      <c r="K74">
        <f t="shared" si="3"/>
        <v>0.12439125085261926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4.644938133920018E-2</v>
      </c>
      <c r="K75">
        <f t="shared" si="3"/>
        <v>4.0234512400335154E-2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0.16327764848563131</v>
      </c>
      <c r="K76">
        <f t="shared" si="3"/>
        <v>0.17539038764698844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-3.1247493562679973E-2</v>
      </c>
      <c r="K77">
        <f t="shared" si="3"/>
        <v>-5.6360147927761339E-2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0.10848884704349371</v>
      </c>
      <c r="K78">
        <f t="shared" si="3"/>
        <v>0.15961530811582425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8.26741635396675E-2</v>
      </c>
      <c r="K79">
        <f t="shared" si="3"/>
        <v>0.10933286278856102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0.11891635936754597</v>
      </c>
      <c r="K80">
        <f t="shared" si="3"/>
        <v>0.11801454666181854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3.8907791026136174E-2</v>
      </c>
      <c r="K81">
        <f t="shared" si="3"/>
        <v>7.318980262420216E-2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7.16288783671295E-2</v>
      </c>
      <c r="K82">
        <f t="shared" si="3"/>
        <v>7.3562591248528708E-2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0.16077089039191583</v>
      </c>
      <c r="K83">
        <f t="shared" si="3"/>
        <v>0.21800549323222063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9.097274513530218E-2</v>
      </c>
      <c r="K84">
        <f t="shared" si="3"/>
        <v>4.1099537425465238E-2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0.10748952880224216</v>
      </c>
      <c r="K85">
        <f t="shared" si="3"/>
        <v>0.12156769882982599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5.7487849978245187E-2</v>
      </c>
      <c r="K86">
        <f t="shared" si="3"/>
        <v>-9.0426130486528145E-2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7.7280375800647727E-2</v>
      </c>
      <c r="K87">
        <f t="shared" si="3"/>
        <v>9.0979288388441271E-2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3.5936597905622536E-2</v>
      </c>
      <c r="K88">
        <f t="shared" si="3"/>
        <v>2.9679342117165719E-2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0.1290315604393899</v>
      </c>
      <c r="K89">
        <f t="shared" si="3"/>
        <v>0.15196012304242057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0.13384477825675134</v>
      </c>
      <c r="K90">
        <f t="shared" si="3"/>
        <v>0.19894866379167864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0.1418756228777367</v>
      </c>
      <c r="K91">
        <f t="shared" si="3"/>
        <v>8.4143830167234146E-2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0.14488234547621959</v>
      </c>
      <c r="K92">
        <f t="shared" si="3"/>
        <v>0.17432189385925034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0.16871646114685435</v>
      </c>
      <c r="K93">
        <f t="shared" si="3"/>
        <v>0.2197630685997769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6.6543733251327453E-2</v>
      </c>
      <c r="K94">
        <f t="shared" si="3"/>
        <v>-7.1458483613247914E-2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0.15415371282287715</v>
      </c>
      <c r="K95">
        <f t="shared" si="3"/>
        <v>0.13832623434614089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0.1337442021764208</v>
      </c>
      <c r="K96">
        <f t="shared" si="3"/>
        <v>0.21875277663881043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0.14138193212330563</v>
      </c>
      <c r="K97">
        <f t="shared" si="3"/>
        <v>3.3132181119540416E-2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-2.1638842353266408E-2</v>
      </c>
      <c r="K98">
        <f t="shared" si="3"/>
        <v>-3.5456640971445297E-2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9.8603818358663053E-2</v>
      </c>
      <c r="K99">
        <f t="shared" si="3"/>
        <v>5.2546939900425693E-2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0.13133146128741657</v>
      </c>
      <c r="K100">
        <f t="shared" si="3"/>
        <v>0.14130476036999973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0.17799925945226902</v>
      </c>
      <c r="K101">
        <f t="shared" si="3"/>
        <v>0.20564706419403311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9.8133635874471548E-2</v>
      </c>
      <c r="K102">
        <f t="shared" si="3"/>
        <v>3.0200673514529486E-2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0.13784938319595264</v>
      </c>
      <c r="K103">
        <f t="shared" si="3"/>
        <v>0.20651289374383253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7.8762950975802548E-2</v>
      </c>
      <c r="K104">
        <f t="shared" si="3"/>
        <v>2.6760208071570757E-2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0.13103420028535417</v>
      </c>
      <c r="K105">
        <f t="shared" si="3"/>
        <v>0.13821265513188585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8.9519121484694431E-2</v>
      </c>
      <c r="K106">
        <f t="shared" si="3"/>
        <v>9.6460100506509106E-2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0.16687958596505936</v>
      </c>
      <c r="K107">
        <f t="shared" si="3"/>
        <v>0.14432350354500123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0.15186130297135181</v>
      </c>
      <c r="K108">
        <f t="shared" si="3"/>
        <v>0.13550557796022566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0.15665447203526339</v>
      </c>
      <c r="K109">
        <f t="shared" si="3"/>
        <v>0.21615662367660882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-1.0556665530137566E-2</v>
      </c>
      <c r="K110">
        <f t="shared" si="3"/>
        <v>-3.1475130929615736E-3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0.17015531458178335</v>
      </c>
      <c r="K111">
        <f t="shared" si="3"/>
        <v>0.28657835861146164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0.14382523889753074</v>
      </c>
      <c r="K112">
        <f t="shared" si="3"/>
        <v>0.17153034726516814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9.3889185166144529E-2</v>
      </c>
      <c r="K113">
        <f t="shared" si="3"/>
        <v>9.3084983679418976E-3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0.14318487193379248</v>
      </c>
      <c r="K114">
        <f t="shared" si="3"/>
        <v>0.24094625093791011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0.12176872754809276</v>
      </c>
      <c r="K115">
        <f t="shared" si="3"/>
        <v>0.10770726701405331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0.1139734795459737</v>
      </c>
      <c r="K116">
        <f t="shared" si="3"/>
        <v>0.14336465756067462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0.13643737063210248</v>
      </c>
      <c r="K117">
        <f t="shared" si="3"/>
        <v>0.17444248781194216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0.16849866830272808</v>
      </c>
      <c r="K118">
        <f t="shared" si="3"/>
        <v>0.21285733903046089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0.13121130165362871</v>
      </c>
      <c r="K119">
        <f t="shared" si="3"/>
        <v>0.17308374085103284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0.21193149318296989</v>
      </c>
      <c r="K120">
        <f t="shared" si="3"/>
        <v>0.25730166034401125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7.9362971160993556E-2</v>
      </c>
      <c r="K121">
        <f t="shared" si="3"/>
        <v>7.7282788434385186E-2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0.11466491018764047</v>
      </c>
      <c r="K122">
        <f t="shared" si="3"/>
        <v>0.10018417140983349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5.433423987473418E-2</v>
      </c>
      <c r="K123">
        <f t="shared" si="3"/>
        <v>1.2638651457242078E-2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0.2222120934814984</v>
      </c>
      <c r="K124">
        <f t="shared" si="3"/>
        <v>0.3131986225577208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0.10228941887724052</v>
      </c>
      <c r="K125">
        <f t="shared" si="3"/>
        <v>8.9201945155348072E-2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-2.1801641030870678E-2</v>
      </c>
      <c r="K126">
        <f t="shared" si="3"/>
        <v>-5.1434292296556938E-2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2.7549842691482196E-2</v>
      </c>
      <c r="K127">
        <f t="shared" si="3"/>
        <v>9.2971872362637376E-2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0.10912962482308641</v>
      </c>
      <c r="K128">
        <f t="shared" si="3"/>
        <v>0.14661477001857381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0.15560646626709818</v>
      </c>
      <c r="K129">
        <f t="shared" si="3"/>
        <v>0.14643116537588452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0.20242662007185719</v>
      </c>
      <c r="K130">
        <f t="shared" si="3"/>
        <v>0.29202795062265507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0.18686123646064812</v>
      </c>
      <c r="K131">
        <f t="shared" si="3"/>
        <v>0.20253975039698946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0.12681754332953021</v>
      </c>
      <c r="K132">
        <f t="shared" si="3"/>
        <v>0.10372982310766776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0.13534083095889216</v>
      </c>
      <c r="K133">
        <f t="shared" si="3"/>
        <v>0.22522235949132186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0.1038150216225906</v>
      </c>
      <c r="K134">
        <f t="shared" si="3"/>
        <v>0.12771795459355562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0.14549208790341783</v>
      </c>
      <c r="K135">
        <f t="shared" si="3"/>
        <v>0.20346368748263299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1.7623607973925814E-2</v>
      </c>
      <c r="K136">
        <f t="shared" ref="K136:K199" si="5">G136^0.2-1</f>
        <v>-8.1904754319531259E-2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0.24353090124851651</v>
      </c>
      <c r="K137">
        <f t="shared" si="5"/>
        <v>0.23125363437835755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0.15918641822547608</v>
      </c>
      <c r="K138">
        <f t="shared" si="5"/>
        <v>0.1817367855362213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0.20112145803834069</v>
      </c>
      <c r="K139">
        <f t="shared" si="5"/>
        <v>0.16568865189248871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0.14214560697648304</v>
      </c>
      <c r="K140">
        <f t="shared" si="5"/>
        <v>0.12290230251324141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0.14670770151218782</v>
      </c>
      <c r="K141">
        <f t="shared" si="5"/>
        <v>0.13449146345018348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6.4668240272794941E-2</v>
      </c>
      <c r="K142">
        <f t="shared" si="5"/>
        <v>6.6325155038203576E-2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0.17902550167522002</v>
      </c>
      <c r="K143">
        <f t="shared" si="5"/>
        <v>0.15272429831151046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2.0785033546489418E-2</v>
      </c>
      <c r="K144">
        <f t="shared" si="5"/>
        <v>5.9290678876040337E-2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4.2260233763212973E-2</v>
      </c>
      <c r="K145">
        <f t="shared" si="5"/>
        <v>5.4583121756904607E-2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0.19037405893077231</v>
      </c>
      <c r="K146">
        <f t="shared" si="5"/>
        <v>0.18558292903546225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0.20515496077991013</v>
      </c>
      <c r="K147">
        <f t="shared" si="5"/>
        <v>0.15219391955346717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5.8939329799538864E-2</v>
      </c>
      <c r="K148">
        <f t="shared" si="5"/>
        <v>0.1140834812370517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4.3191146781832224E-2</v>
      </c>
      <c r="K149">
        <f t="shared" si="5"/>
        <v>8.3708660590930073E-2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0.13117766019347776</v>
      </c>
      <c r="K150">
        <f t="shared" si="5"/>
        <v>0.10276190283756703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0.190375569057321</v>
      </c>
      <c r="K151">
        <f t="shared" si="5"/>
        <v>0.26407707099977284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9.8418701000253517E-2</v>
      </c>
      <c r="K152">
        <f t="shared" si="5"/>
        <v>9.1496496679804196E-2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0.23084800827017071</v>
      </c>
      <c r="K153">
        <f t="shared" si="5"/>
        <v>0.25166239482530339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5.2874904144695645E-2</v>
      </c>
      <c r="K154">
        <f t="shared" si="5"/>
        <v>3.2587705192652416E-2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5.583463336413419E-2</v>
      </c>
      <c r="K155">
        <f t="shared" si="5"/>
        <v>2.5276715271173034E-2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0.15002471868799105</v>
      </c>
      <c r="K156">
        <f t="shared" si="5"/>
        <v>0.24398930568177968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2.3243021907540351E-2</v>
      </c>
      <c r="K157">
        <f t="shared" si="5"/>
        <v>-2.5825897168632705E-2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3.1089993705199381E-2</v>
      </c>
      <c r="K158">
        <f t="shared" si="5"/>
        <v>0.11852765463610537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9.0331918414774837E-2</v>
      </c>
      <c r="K159">
        <f t="shared" si="5"/>
        <v>-1.4197692197425393E-2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0.15954764437955804</v>
      </c>
      <c r="K160">
        <f t="shared" si="5"/>
        <v>0.14407592689657722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5.0291665415457043E-2</v>
      </c>
      <c r="K161">
        <f t="shared" si="5"/>
        <v>-2.4314405680494144E-2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3.7463961506429166E-2</v>
      </c>
      <c r="K162">
        <f t="shared" si="5"/>
        <v>-3.1620937772174451E-2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1.7281675190086165E-2</v>
      </c>
      <c r="K163">
        <f t="shared" si="5"/>
        <v>9.0402849047153122E-3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0.13949223812391032</v>
      </c>
      <c r="K164">
        <f t="shared" si="5"/>
        <v>0.16727188970034867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1.9376008338377826E-2</v>
      </c>
      <c r="K165">
        <f t="shared" si="5"/>
        <v>4.0042066535187937E-2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0.19225399253291653</v>
      </c>
      <c r="K166">
        <f t="shared" si="5"/>
        <v>0.19563716809837683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5.7708812481351623E-2</v>
      </c>
      <c r="K167">
        <f t="shared" si="5"/>
        <v>0.10387569135784269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2.8018197648936649E-2</v>
      </c>
      <c r="K168">
        <f t="shared" si="5"/>
        <v>-6.1551563339807158E-2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9.2351719487601125E-2</v>
      </c>
      <c r="K169">
        <f t="shared" si="5"/>
        <v>0.13569226269209933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0.11550707019768658</v>
      </c>
      <c r="K170">
        <f t="shared" si="5"/>
        <v>3.343459573252705E-2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0.12995167551770059</v>
      </c>
      <c r="K171">
        <f t="shared" si="5"/>
        <v>0.14146921645144794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0.18329584541260369</v>
      </c>
      <c r="K172">
        <f t="shared" si="5"/>
        <v>0.20538073095400233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0.18124883012260673</v>
      </c>
      <c r="K173">
        <f t="shared" si="5"/>
        <v>0.18549731428550431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9.4021019105605008E-2</v>
      </c>
      <c r="K174">
        <f t="shared" si="5"/>
        <v>8.7022798918082955E-2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7.2010755082979827E-2</v>
      </c>
      <c r="K175">
        <f t="shared" si="5"/>
        <v>7.0041274046628077E-2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-4.1541346049833727E-4</v>
      </c>
      <c r="K176">
        <f t="shared" si="5"/>
        <v>2.4230997837938695E-2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0.13460085205957673</v>
      </c>
      <c r="K177">
        <f t="shared" si="5"/>
        <v>5.3714147537233803E-2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0.15568756345104662</v>
      </c>
      <c r="K178">
        <f t="shared" si="5"/>
        <v>0.13606969115574596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2.1084802674259162E-2</v>
      </c>
      <c r="K179">
        <f t="shared" si="5"/>
        <v>-1.026704353036878E-2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0.16946699426285949</v>
      </c>
      <c r="K180">
        <f t="shared" si="5"/>
        <v>-2.0611187431383571E-2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9.202846768901396E-2</v>
      </c>
      <c r="K181">
        <f t="shared" si="5"/>
        <v>0.10962701615125692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7.8357863031842001E-2</v>
      </c>
      <c r="K182">
        <f t="shared" si="5"/>
        <v>0.11930889160944669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0.1215997586407227</v>
      </c>
      <c r="K183">
        <f t="shared" si="5"/>
        <v>0.11509603861353623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0.17560574303472376</v>
      </c>
      <c r="K184">
        <f t="shared" si="5"/>
        <v>0.23709044036286708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0.11632284083644451</v>
      </c>
      <c r="K185">
        <f t="shared" si="5"/>
        <v>0.22013514333556161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0.21469984146299459</v>
      </c>
      <c r="K186">
        <f t="shared" si="5"/>
        <v>0.23551004237790552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0.11987512267314426</v>
      </c>
      <c r="K187">
        <f t="shared" si="5"/>
        <v>0.16205050129249465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8.3963765072229801E-2</v>
      </c>
      <c r="K188">
        <f t="shared" si="5"/>
        <v>0.13508463972838491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0.11884651684288783</v>
      </c>
      <c r="K189">
        <f t="shared" si="5"/>
        <v>0.24988473117453869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0.14525140871491238</v>
      </c>
      <c r="K190">
        <f t="shared" si="5"/>
        <v>0.14965722730948472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9.953183810116939E-2</v>
      </c>
      <c r="K191">
        <f t="shared" si="5"/>
        <v>7.4918616581868269E-2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0.14838330154175039</v>
      </c>
      <c r="K192">
        <f t="shared" si="5"/>
        <v>0.18773033632176217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5.6379259038104035E-2</v>
      </c>
      <c r="K193">
        <f t="shared" si="5"/>
        <v>2.1067818181921494E-2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0.14060822907147008</v>
      </c>
      <c r="K194">
        <f t="shared" si="5"/>
        <v>0.18805274758932078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8.480418821304947E-2</v>
      </c>
      <c r="K195">
        <f t="shared" si="5"/>
        <v>8.4709143114590768E-2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0.1205272837276874</v>
      </c>
      <c r="K196">
        <f t="shared" si="5"/>
        <v>0.16072484509145291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0.23865410563930101</v>
      </c>
      <c r="K197">
        <f t="shared" si="5"/>
        <v>0.1953818088346484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9.4855403819235296E-2</v>
      </c>
      <c r="K198">
        <f t="shared" si="5"/>
        <v>3.0560386638415427E-2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0.15964808943044639</v>
      </c>
      <c r="K199">
        <f t="shared" si="5"/>
        <v>0.17173743780818773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9.1692733201512722E-2</v>
      </c>
      <c r="K200">
        <f t="shared" ref="K200:K263" si="7">G200^0.2-1</f>
        <v>0.10481561893963365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0.14661285520218015</v>
      </c>
      <c r="K201">
        <f t="shared" si="7"/>
        <v>0.21576439954982751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0.24906240877886154</v>
      </c>
      <c r="K202">
        <f t="shared" si="7"/>
        <v>0.19552839437721792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0.2464037953917797</v>
      </c>
      <c r="K203">
        <f t="shared" si="7"/>
        <v>0.22205744192678534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7.7209974354343291E-2</v>
      </c>
      <c r="K204">
        <f t="shared" si="7"/>
        <v>0.10914914814674814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0.14384943219794288</v>
      </c>
      <c r="K205">
        <f t="shared" si="7"/>
        <v>0.18815730373887618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7.7645088540055918E-2</v>
      </c>
      <c r="K206">
        <f t="shared" si="7"/>
        <v>9.8892421748477455E-2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7.5257716512067141E-3</v>
      </c>
      <c r="K207">
        <f t="shared" si="7"/>
        <v>-4.0643754379121488E-2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8.5705611963978079E-2</v>
      </c>
      <c r="K208">
        <f t="shared" si="7"/>
        <v>9.7766320239432547E-2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5.4719240461793106E-2</v>
      </c>
      <c r="K209">
        <f t="shared" si="7"/>
        <v>-5.117266857086189E-2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0.13683748354694525</v>
      </c>
      <c r="K210">
        <f t="shared" si="7"/>
        <v>0.11863176695500655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3.835209368125847E-2</v>
      </c>
      <c r="K211">
        <f t="shared" si="7"/>
        <v>-1.1524511226324918E-2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9.8581031949045217E-2</v>
      </c>
      <c r="K212">
        <f t="shared" si="7"/>
        <v>0.17894650124346434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0.16118001913094515</v>
      </c>
      <c r="K213">
        <f t="shared" si="7"/>
        <v>0.14995648176333476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4.6407761325895747E-2</v>
      </c>
      <c r="K214">
        <f t="shared" si="7"/>
        <v>5.582308207952158E-2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6.8142985150219992E-2</v>
      </c>
      <c r="K215">
        <f t="shared" si="7"/>
        <v>0.10823450574349591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0.18832446373981582</v>
      </c>
      <c r="K216">
        <f t="shared" si="7"/>
        <v>0.21311871298692653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0.10545957054877642</v>
      </c>
      <c r="K217">
        <f t="shared" si="7"/>
        <v>1.7690451502800908E-3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9.4181795581023575E-2</v>
      </c>
      <c r="K218">
        <f t="shared" si="7"/>
        <v>0.12687463919853603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0.11408997754953454</v>
      </c>
      <c r="K219">
        <f t="shared" si="7"/>
        <v>0.11681754836054248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-3.4865647721490478E-2</v>
      </c>
      <c r="K220">
        <f t="shared" si="7"/>
        <v>-0.103072873937466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0.10612759338491706</v>
      </c>
      <c r="K221">
        <f t="shared" si="7"/>
        <v>8.1413897967421489E-2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7.1488454535603152E-2</v>
      </c>
      <c r="K222">
        <f t="shared" si="7"/>
        <v>5.3164566583386197E-2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0.17477681162504211</v>
      </c>
      <c r="K223">
        <f t="shared" si="7"/>
        <v>0.25962093184853319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0.16638745255948861</v>
      </c>
      <c r="K224">
        <f t="shared" si="7"/>
        <v>0.21758856040113028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0.12449411570936397</v>
      </c>
      <c r="K225">
        <f t="shared" si="7"/>
        <v>0.16354860059592258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4.4760220217347602E-2</v>
      </c>
      <c r="K226">
        <f t="shared" si="7"/>
        <v>8.5437453373614414E-2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7.2383719618211995E-2</v>
      </c>
      <c r="K227">
        <f t="shared" si="7"/>
        <v>0.10847260275561177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0.15221953655709797</v>
      </c>
      <c r="K228">
        <f t="shared" si="7"/>
        <v>0.24243941077855213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1.0604012481339797E-2</v>
      </c>
      <c r="K229">
        <f t="shared" si="7"/>
        <v>2.2954356908878815E-2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5.2112855825835469E-2</v>
      </c>
      <c r="K230">
        <f t="shared" si="7"/>
        <v>-9.8582454792571106E-2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7.1097725391567224E-2</v>
      </c>
      <c r="K231">
        <f t="shared" si="7"/>
        <v>7.3832802790456009E-2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7.5898348776376467E-2</v>
      </c>
      <c r="K232">
        <f t="shared" si="7"/>
        <v>9.3192970941593511E-2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0.13333804428745455</v>
      </c>
      <c r="K233">
        <f t="shared" si="7"/>
        <v>0.17143399455561315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9.2674992320818106E-3</v>
      </c>
      <c r="K234">
        <f t="shared" si="7"/>
        <v>-8.33578922298156E-2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0.15186034657263936</v>
      </c>
      <c r="K235">
        <f t="shared" si="7"/>
        <v>0.13887975599092273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0.13754112452909917</v>
      </c>
      <c r="K236">
        <f t="shared" si="7"/>
        <v>0.13547469421287928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9.0955442675922704E-2</v>
      </c>
      <c r="K237">
        <f t="shared" si="7"/>
        <v>0.12280250935903148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0.17452624912220482</v>
      </c>
      <c r="K238">
        <f t="shared" si="7"/>
        <v>0.20826427903110645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0.10242535814176335</v>
      </c>
      <c r="K239">
        <f t="shared" si="7"/>
        <v>0.13916107499810115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0.10904304732591852</v>
      </c>
      <c r="K240">
        <f t="shared" si="7"/>
        <v>0.14309333757964326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0.12817286486642554</v>
      </c>
      <c r="K241">
        <f t="shared" si="7"/>
        <v>0.14046022328929419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0.19739182986317805</v>
      </c>
      <c r="K242">
        <f t="shared" si="7"/>
        <v>-3.9085807957408125E-2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0.12485494942814346</v>
      </c>
      <c r="K243">
        <f t="shared" si="7"/>
        <v>0.18256096084547524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9.4888450324865259E-2</v>
      </c>
      <c r="K244">
        <f t="shared" si="7"/>
        <v>0.1282107902901124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5.9978554514317661E-2</v>
      </c>
      <c r="K245">
        <f t="shared" si="7"/>
        <v>0.12384549288185931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0.17228663936734878</v>
      </c>
      <c r="K246">
        <f t="shared" si="7"/>
        <v>0.19504251271063278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6.7484463455171451E-2</v>
      </c>
      <c r="K247">
        <f t="shared" si="7"/>
        <v>0.10488728863364472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0.103811321780511</v>
      </c>
      <c r="K248">
        <f t="shared" si="7"/>
        <v>0.13617967578330914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7.2700707583660318E-2</v>
      </c>
      <c r="K249">
        <f t="shared" si="7"/>
        <v>5.4081292997044894E-2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0.19033204828144101</v>
      </c>
      <c r="K250">
        <f t="shared" si="7"/>
        <v>0.14254232738300887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7.464740202452691E-2</v>
      </c>
      <c r="K251">
        <f t="shared" si="7"/>
        <v>-4.049877070655894E-2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0.17349863799683729</v>
      </c>
      <c r="K252">
        <f t="shared" si="7"/>
        <v>0.21953589856814437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9.8871309004657792E-2</v>
      </c>
      <c r="K253">
        <f t="shared" si="7"/>
        <v>6.0213564416300436E-2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0.10686619179277645</v>
      </c>
      <c r="K254">
        <f t="shared" si="7"/>
        <v>0.16324606938026176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0.13927705297488968</v>
      </c>
      <c r="K255">
        <f t="shared" si="7"/>
        <v>0.12639644390589488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0.14043323349019832</v>
      </c>
      <c r="K256">
        <f t="shared" si="7"/>
        <v>5.961408194568607E-2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0.13991555095567665</v>
      </c>
      <c r="K257">
        <f t="shared" si="7"/>
        <v>0.16255517609874515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-1.6385238714363592E-2</v>
      </c>
      <c r="K258">
        <f t="shared" si="7"/>
        <v>3.5501309856163177E-2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0.14781622396190275</v>
      </c>
      <c r="K259">
        <f t="shared" si="7"/>
        <v>0.18401553328781661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0.24030969803712621</v>
      </c>
      <c r="K260">
        <f t="shared" si="7"/>
        <v>0.1303801893101344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4.1035051897348129E-2</v>
      </c>
      <c r="K261">
        <f t="shared" si="7"/>
        <v>7.2168127398536841E-2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0.10998285694405685</v>
      </c>
      <c r="K262">
        <f t="shared" si="7"/>
        <v>0.11814731779948029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0.11978157565561331</v>
      </c>
      <c r="K263">
        <f t="shared" si="7"/>
        <v>6.6893743240206804E-2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0.10302375743047221</v>
      </c>
      <c r="K264">
        <f t="shared" ref="K264:K327" si="9">G264^0.2-1</f>
        <v>-4.8786898527703904E-2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0.16083478640854842</v>
      </c>
      <c r="K265">
        <f t="shared" si="9"/>
        <v>0.30981927124431263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0.20326134691725173</v>
      </c>
      <c r="K266">
        <f t="shared" si="9"/>
        <v>0.2284238207667022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0.13260511354726257</v>
      </c>
      <c r="K267">
        <f t="shared" si="9"/>
        <v>6.3118071478380111E-2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3.4624379387626636E-3</v>
      </c>
      <c r="K268">
        <f t="shared" si="9"/>
        <v>4.6809736470124985E-2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0.20171081573028693</v>
      </c>
      <c r="K269">
        <f t="shared" si="9"/>
        <v>0.28066719277049179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7.5335324371920143E-2</v>
      </c>
      <c r="K270">
        <f t="shared" si="9"/>
        <v>0.10621716938079939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7.8842891168563689E-2</v>
      </c>
      <c r="K271">
        <f t="shared" si="9"/>
        <v>0.10814518770448767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1.3889396274192611E-2</v>
      </c>
      <c r="K272">
        <f t="shared" si="9"/>
        <v>3.7280733890090234E-2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0.12728392528944088</v>
      </c>
      <c r="K273">
        <f t="shared" si="9"/>
        <v>0.14920069251631918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8.7933115485969937E-2</v>
      </c>
      <c r="K274">
        <f t="shared" si="9"/>
        <v>0.17584604349309041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0.2258467888779665</v>
      </c>
      <c r="K275">
        <f t="shared" si="9"/>
        <v>0.22832624237350951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7.28955168012142E-2</v>
      </c>
      <c r="K276">
        <f t="shared" si="9"/>
        <v>9.6302217898744713E-2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0.16292575673404341</v>
      </c>
      <c r="K277">
        <f t="shared" si="9"/>
        <v>0.16758637059735659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9.694110743651474E-2</v>
      </c>
      <c r="K278">
        <f t="shared" si="9"/>
        <v>0.1372754524114288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0.12023411840641884</v>
      </c>
      <c r="K279">
        <f t="shared" si="9"/>
        <v>5.6461717109063114E-2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0.18197460969844026</v>
      </c>
      <c r="K280">
        <f t="shared" si="9"/>
        <v>0.23779162590301572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0.10397646338436695</v>
      </c>
      <c r="K281">
        <f t="shared" si="9"/>
        <v>0.16771525657160402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0.20064459333127216</v>
      </c>
      <c r="K282">
        <f t="shared" si="9"/>
        <v>-8.2355446321343284E-2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0.14759687324018977</v>
      </c>
      <c r="K283">
        <f t="shared" si="9"/>
        <v>0.20359067854274282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5.9665681538014326E-2</v>
      </c>
      <c r="K284">
        <f t="shared" si="9"/>
        <v>6.2798332086098307E-2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0.15908089423307059</v>
      </c>
      <c r="K285">
        <f t="shared" si="9"/>
        <v>0.21705331893562207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9.3606550070043371E-2</v>
      </c>
      <c r="K286">
        <f t="shared" si="9"/>
        <v>-9.0861219356679346E-2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0.18544246173778944</v>
      </c>
      <c r="K287">
        <f t="shared" si="9"/>
        <v>0.12257538841947579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-2.8425216779746521E-2</v>
      </c>
      <c r="K288">
        <f t="shared" si="9"/>
        <v>1.0157609090919228E-2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0.10273823048669328</v>
      </c>
      <c r="K289">
        <f t="shared" si="9"/>
        <v>0.13179132739971511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0.18110821437430302</v>
      </c>
      <c r="K290">
        <f t="shared" si="9"/>
        <v>0.19440186729213371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7.7089523774090729E-2</v>
      </c>
      <c r="K291">
        <f t="shared" si="9"/>
        <v>9.5362778763007805E-2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0.1674870887870088</v>
      </c>
      <c r="K292">
        <f t="shared" si="9"/>
        <v>0.21381719516785558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0.15166308376740578</v>
      </c>
      <c r="K293">
        <f t="shared" si="9"/>
        <v>5.2719184297679078E-2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0.18569845887118142</v>
      </c>
      <c r="K294">
        <f t="shared" si="9"/>
        <v>0.27487870624445909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5.835641392808455E-4</v>
      </c>
      <c r="K295">
        <f t="shared" si="9"/>
        <v>-0.10884543190549367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0.10490174317693279</v>
      </c>
      <c r="K296">
        <f t="shared" si="9"/>
        <v>0.11315430598140686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1.9081052643530549E-2</v>
      </c>
      <c r="K297">
        <f t="shared" si="9"/>
        <v>-8.8714799648854759E-2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6.1034438382367995E-2</v>
      </c>
      <c r="K298">
        <f t="shared" si="9"/>
        <v>6.8317113102375204E-2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0.12354368771597524</v>
      </c>
      <c r="K299">
        <f t="shared" si="9"/>
        <v>9.5703960795548326E-2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6.4808128980789137E-2</v>
      </c>
      <c r="K300">
        <f t="shared" si="9"/>
        <v>-3.0642855321157292E-2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2.4851437206335314E-2</v>
      </c>
      <c r="K301">
        <f t="shared" si="9"/>
        <v>-6.4602022581453311E-2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5.7341284384693658E-2</v>
      </c>
      <c r="K302">
        <f t="shared" si="9"/>
        <v>4.1457013047618396E-2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8.0644328059158665E-2</v>
      </c>
      <c r="K303">
        <f t="shared" si="9"/>
        <v>0.11554513616872741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8.5269527064963935E-2</v>
      </c>
      <c r="K304">
        <f t="shared" si="9"/>
        <v>0.13264252537740884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0.10954884896212636</v>
      </c>
      <c r="K305">
        <f t="shared" si="9"/>
        <v>3.5783282877574374E-2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0.10023578439849845</v>
      </c>
      <c r="K306">
        <f t="shared" si="9"/>
        <v>0.10871507034604133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0.10852757350572562</v>
      </c>
      <c r="K307">
        <f t="shared" si="9"/>
        <v>0.18377429558666369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4.500534768207709E-2</v>
      </c>
      <c r="K308">
        <f t="shared" si="9"/>
        <v>-3.7276651299430252E-2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0.13446781319756296</v>
      </c>
      <c r="K309">
        <f t="shared" si="9"/>
        <v>2.9470857730790945E-2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0.15433608859495962</v>
      </c>
      <c r="K310">
        <f t="shared" si="9"/>
        <v>0.17374233260647487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4.7019410475287682E-2</v>
      </c>
      <c r="K311">
        <f t="shared" si="9"/>
        <v>5.3506331144213215E-2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0.14629330640218452</v>
      </c>
      <c r="K312">
        <f t="shared" si="9"/>
        <v>0.13456749157379977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1.730400521422637E-2</v>
      </c>
      <c r="K313">
        <f t="shared" si="9"/>
        <v>1.0492211585816813E-2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0.12685390484445014</v>
      </c>
      <c r="K314">
        <f t="shared" si="9"/>
        <v>0.14022182790471338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0.12013455369048454</v>
      </c>
      <c r="K315">
        <f t="shared" si="9"/>
        <v>0.18492570245249706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0.1310576434759676</v>
      </c>
      <c r="K316">
        <f t="shared" si="9"/>
        <v>0.12539313299222798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0.10386480878861759</v>
      </c>
      <c r="K317">
        <f t="shared" si="9"/>
        <v>9.131101815455045E-2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7.9379895311534998E-2</v>
      </c>
      <c r="K318">
        <f t="shared" si="9"/>
        <v>5.9429824782371687E-2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4.5919212508178209E-2</v>
      </c>
      <c r="K319">
        <f t="shared" si="9"/>
        <v>-1.7017741902007555E-2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7.5571848578499523E-2</v>
      </c>
      <c r="K320">
        <f t="shared" si="9"/>
        <v>8.2200743944422117E-2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0.19884308598940614</v>
      </c>
      <c r="K321">
        <f t="shared" si="9"/>
        <v>0.18988906075371603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4.2471944496625058E-2</v>
      </c>
      <c r="K322">
        <f t="shared" si="9"/>
        <v>6.6904048211422484E-3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0.10816852001869948</v>
      </c>
      <c r="K323">
        <f t="shared" si="9"/>
        <v>0.12179583984687015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9.4235714429979023E-2</v>
      </c>
      <c r="K324">
        <f t="shared" si="9"/>
        <v>1.9769052452849545E-2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0.10975006691788347</v>
      </c>
      <c r="K325">
        <f t="shared" si="9"/>
        <v>2.7150422588394285E-2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0.12464021234550593</v>
      </c>
      <c r="K326">
        <f t="shared" si="9"/>
        <v>0.20364227609723207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0.12848993568769962</v>
      </c>
      <c r="K327">
        <f t="shared" si="9"/>
        <v>0.166220930927653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7.2875800896855969E-2</v>
      </c>
      <c r="K328">
        <f t="shared" ref="K328:K391" si="11">G328^0.2-1</f>
        <v>-1.6176528872288154E-3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0.10617478173384831</v>
      </c>
      <c r="K329">
        <f t="shared" si="11"/>
        <v>0.1505799962961889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0.127592995484199</v>
      </c>
      <c r="K330">
        <f t="shared" si="11"/>
        <v>6.1157142810117415E-2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4.022417533091649E-2</v>
      </c>
      <c r="K331">
        <f t="shared" si="11"/>
        <v>4.9923878491734186E-2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5.4505510641665422E-2</v>
      </c>
      <c r="K332">
        <f t="shared" si="11"/>
        <v>7.9697027698678813E-2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0.14767309772323989</v>
      </c>
      <c r="K333">
        <f t="shared" si="11"/>
        <v>0.23945495272335737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4.0094658194971711E-2</v>
      </c>
      <c r="K334">
        <f t="shared" si="11"/>
        <v>7.6025540266215774E-3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0.14138580505441722</v>
      </c>
      <c r="K335">
        <f t="shared" si="11"/>
        <v>0.19485970047722523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0.20224071926263121</v>
      </c>
      <c r="K336">
        <f t="shared" si="11"/>
        <v>0.10495289463930968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6.9379696937901914E-2</v>
      </c>
      <c r="K337">
        <f t="shared" si="11"/>
        <v>0.11400833343085059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4.2571053121714275E-2</v>
      </c>
      <c r="K338">
        <f t="shared" si="11"/>
        <v>5.6274943279305711E-2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9.8716814185062507E-3</v>
      </c>
      <c r="K339">
        <f t="shared" si="11"/>
        <v>4.3607709500680158E-2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8.1897991014617588E-2</v>
      </c>
      <c r="K340">
        <f t="shared" si="11"/>
        <v>7.629037338207012E-2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0.17544197532948203</v>
      </c>
      <c r="K341">
        <f t="shared" si="11"/>
        <v>0.18025125969291689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8.1875226138596879E-2</v>
      </c>
      <c r="K342">
        <f t="shared" si="11"/>
        <v>9.823286761866501E-2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0.1394600429734778</v>
      </c>
      <c r="K343">
        <f t="shared" si="11"/>
        <v>0.15724861028039561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0.2645398854483596</v>
      </c>
      <c r="K344">
        <f t="shared" si="11"/>
        <v>0.19465967396464801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0.10324365523426149</v>
      </c>
      <c r="K345">
        <f t="shared" si="11"/>
        <v>0.13657964594558702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0.10719753279809496</v>
      </c>
      <c r="K346">
        <f t="shared" si="11"/>
        <v>0.17717472265775069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0.12269705778959072</v>
      </c>
      <c r="K347">
        <f t="shared" si="11"/>
        <v>0.18317350616001815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0.17339859686205328</v>
      </c>
      <c r="K348">
        <f t="shared" si="11"/>
        <v>0.17158084852576305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0.15986587822896747</v>
      </c>
      <c r="K349">
        <f t="shared" si="11"/>
        <v>0.17865803596092333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0.14647276535533149</v>
      </c>
      <c r="K350">
        <f t="shared" si="11"/>
        <v>0.17805171525067531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0.22785288418683991</v>
      </c>
      <c r="K351">
        <f t="shared" si="11"/>
        <v>0.23666189402349724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-2.7786416609992259E-2</v>
      </c>
      <c r="K352">
        <f t="shared" si="11"/>
        <v>-5.111920234695122E-2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0.20569557097417457</v>
      </c>
      <c r="K353">
        <f t="shared" si="11"/>
        <v>0.12947143468139966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9.8105449096373754E-2</v>
      </c>
      <c r="K354">
        <f t="shared" si="11"/>
        <v>0.14060186182223844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1.4972799463253361E-2</v>
      </c>
      <c r="K355">
        <f t="shared" si="11"/>
        <v>6.5912134604597661E-2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0.11176983720801403</v>
      </c>
      <c r="K356">
        <f t="shared" si="11"/>
        <v>6.2052079397050264E-2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4.6272406360048812E-2</v>
      </c>
      <c r="K357">
        <f t="shared" si="11"/>
        <v>-4.1794054709871631E-3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0.12294946188286549</v>
      </c>
      <c r="K358">
        <f t="shared" si="11"/>
        <v>0.18138735813434392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1.3275999806598993E-2</v>
      </c>
      <c r="K359">
        <f t="shared" si="11"/>
        <v>-6.6097986068271997E-3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0.20683600792537216</v>
      </c>
      <c r="K360">
        <f t="shared" si="11"/>
        <v>0.18895262990929118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0.18850641969744708</v>
      </c>
      <c r="K361">
        <f t="shared" si="11"/>
        <v>0.22048996397906762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0.13328851199910097</v>
      </c>
      <c r="K362">
        <f t="shared" si="11"/>
        <v>0.13583182969301699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0.11937174758207547</v>
      </c>
      <c r="K363">
        <f t="shared" si="11"/>
        <v>9.6380544099812449E-2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0.13708634405730069</v>
      </c>
      <c r="K364">
        <f t="shared" si="11"/>
        <v>0.19112101051956731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0.23485348416325391</v>
      </c>
      <c r="K365">
        <f t="shared" si="11"/>
        <v>0.22845240119421439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0.11434781306468644</v>
      </c>
      <c r="K366">
        <f t="shared" si="11"/>
        <v>0.17719047170786095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8.5096777242272825E-2</v>
      </c>
      <c r="K367">
        <f t="shared" si="11"/>
        <v>3.2260512209692838E-2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1.8261669596875141E-2</v>
      </c>
      <c r="K368">
        <f t="shared" si="11"/>
        <v>-8.5427969122386926E-3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0.103606336023921</v>
      </c>
      <c r="K369">
        <f t="shared" si="11"/>
        <v>3.0610183940246838E-2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0.10714159696573411</v>
      </c>
      <c r="K370">
        <f t="shared" si="11"/>
        <v>9.6717857510084881E-2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0.23234024278207643</v>
      </c>
      <c r="K371">
        <f t="shared" si="11"/>
        <v>0.15011259744769578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0.16703070647402085</v>
      </c>
      <c r="K372">
        <f t="shared" si="11"/>
        <v>7.0530379309571511E-2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5.2768379522730058E-2</v>
      </c>
      <c r="K373">
        <f t="shared" si="11"/>
        <v>0.12685327510258171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9.4515758638765268E-2</v>
      </c>
      <c r="K374">
        <f t="shared" si="11"/>
        <v>0.15036618643706734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0.17601579285600266</v>
      </c>
      <c r="K375">
        <f t="shared" si="11"/>
        <v>0.24823180591198901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0.1525044600562504</v>
      </c>
      <c r="K376">
        <f t="shared" si="11"/>
        <v>0.16224925925600253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-2.5477045567546819E-2</v>
      </c>
      <c r="K377">
        <f t="shared" si="11"/>
        <v>-9.0289331045615207E-2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6.2155867977665702E-2</v>
      </c>
      <c r="K378">
        <f t="shared" si="11"/>
        <v>7.1555718911002986E-2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0.17201150434310786</v>
      </c>
      <c r="K379">
        <f t="shared" si="11"/>
        <v>0.14066188906493404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0.1063186388083821</v>
      </c>
      <c r="K380">
        <f t="shared" si="11"/>
        <v>0.15410837475060135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9.2764936558830557E-2</v>
      </c>
      <c r="K381">
        <f t="shared" si="11"/>
        <v>0.14197911408970798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8.6909614587454387E-2</v>
      </c>
      <c r="K382">
        <f t="shared" si="11"/>
        <v>0.1434609126032842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8.7447731344185486E-2</v>
      </c>
      <c r="K383">
        <f t="shared" si="11"/>
        <v>0.13760790132303491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7.6123408489897404E-2</v>
      </c>
      <c r="K384">
        <f t="shared" si="11"/>
        <v>4.2952113217155752E-2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0.15940875660561882</v>
      </c>
      <c r="K385">
        <f t="shared" si="11"/>
        <v>0.14736561850561269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0.17533761126418179</v>
      </c>
      <c r="K386">
        <f t="shared" si="11"/>
        <v>9.05934478149375E-2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8.7085635288048913E-2</v>
      </c>
      <c r="K387">
        <f t="shared" si="11"/>
        <v>7.7065838860872482E-3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0.13613760406197772</v>
      </c>
      <c r="K388">
        <f t="shared" si="11"/>
        <v>6.2769073405915199E-2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-2.2807567500386927E-2</v>
      </c>
      <c r="K389">
        <f t="shared" si="11"/>
        <v>5.8890783413783065E-2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9.9935297493336517E-3</v>
      </c>
      <c r="K390">
        <f t="shared" si="11"/>
        <v>-3.2132766546239089E-2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0.11721144945108009</v>
      </c>
      <c r="K391">
        <f t="shared" si="11"/>
        <v>0.13089534569599004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0.18226924501705088</v>
      </c>
      <c r="K392">
        <f t="shared" ref="K392:K455" si="13">G392^0.2-1</f>
        <v>0.10805748767715384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0.25556910025969626</v>
      </c>
      <c r="K393">
        <f t="shared" si="13"/>
        <v>0.18153814820577363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0.14298447358271171</v>
      </c>
      <c r="K394">
        <f t="shared" si="13"/>
        <v>0.20965779708092525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0.18999995382666124</v>
      </c>
      <c r="K395">
        <f t="shared" si="13"/>
        <v>0.18818311617918626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0.10113135943712126</v>
      </c>
      <c r="K396">
        <f t="shared" si="13"/>
        <v>8.1801817763447859E-2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0.15229297239276041</v>
      </c>
      <c r="K397">
        <f t="shared" si="13"/>
        <v>0.21309080206098541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0.14345584365486896</v>
      </c>
      <c r="K398">
        <f t="shared" si="13"/>
        <v>0.21253319436140283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8.4270954128252473E-2</v>
      </c>
      <c r="K399">
        <f t="shared" si="13"/>
        <v>0.10737074654216539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0.14587745648779338</v>
      </c>
      <c r="K400">
        <f t="shared" si="13"/>
        <v>0.1511548420130413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0.11118309495463374</v>
      </c>
      <c r="K401">
        <f t="shared" si="13"/>
        <v>0.17178247519309475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7.6656736677131132E-2</v>
      </c>
      <c r="K402">
        <f t="shared" si="13"/>
        <v>0.12978297394959637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0.10707454933162985</v>
      </c>
      <c r="K403">
        <f t="shared" si="13"/>
        <v>0.10664781691687208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0.11679961787041093</v>
      </c>
      <c r="K404">
        <f t="shared" si="13"/>
        <v>0.14977902321674974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0.16825343099757362</v>
      </c>
      <c r="K405">
        <f t="shared" si="13"/>
        <v>-2.5647784433646681E-4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6.4757101855732468E-3</v>
      </c>
      <c r="K406">
        <f t="shared" si="13"/>
        <v>2.8354112835057954E-2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0.12349264871861521</v>
      </c>
      <c r="K407">
        <f t="shared" si="13"/>
        <v>0.11672194884882736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0.13897294991454379</v>
      </c>
      <c r="K408">
        <f t="shared" si="13"/>
        <v>0.19474744896639806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8.316573757613055E-2</v>
      </c>
      <c r="K409">
        <f t="shared" si="13"/>
        <v>7.9872856507515522E-2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7.5518418085099182E-2</v>
      </c>
      <c r="K410">
        <f t="shared" si="13"/>
        <v>6.5326857353049439E-2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0.17124058997523406</v>
      </c>
      <c r="K411">
        <f t="shared" si="13"/>
        <v>9.3124289599118004E-2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0.14475867081328464</v>
      </c>
      <c r="K412">
        <f t="shared" si="13"/>
        <v>0.1736482418094496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0.1484990030258857</v>
      </c>
      <c r="K413">
        <f t="shared" si="13"/>
        <v>1.2051077919641884E-2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2.630110480624448E-2</v>
      </c>
      <c r="K414">
        <f t="shared" si="13"/>
        <v>0.10115949381731792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0.35641143243966411</v>
      </c>
      <c r="K415">
        <f t="shared" si="13"/>
        <v>0.1446091825199276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7.8873757263135724E-2</v>
      </c>
      <c r="K416">
        <f t="shared" si="13"/>
        <v>0.12914616461944317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0.10390414954638127</v>
      </c>
      <c r="K417">
        <f t="shared" si="13"/>
        <v>0.18356830076615593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0.16099814708153004</v>
      </c>
      <c r="K418">
        <f t="shared" si="13"/>
        <v>0.19498928202363031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0.14922313746628557</v>
      </c>
      <c r="K419">
        <f t="shared" si="13"/>
        <v>0.19566166786179506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0.12441544881644151</v>
      </c>
      <c r="K420">
        <f t="shared" si="13"/>
        <v>0.13426086170410145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4.6674324642572484E-2</v>
      </c>
      <c r="K421">
        <f t="shared" si="13"/>
        <v>5.1744251301183652E-2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0.17388288713481992</v>
      </c>
      <c r="K422">
        <f t="shared" si="13"/>
        <v>0.21818246722562717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0.19754261562000797</v>
      </c>
      <c r="K423">
        <f t="shared" si="13"/>
        <v>0.13163906321514052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9.6490333911758874E-2</v>
      </c>
      <c r="K424">
        <f t="shared" si="13"/>
        <v>8.5461189783948122E-2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6.0551586350141351E-2</v>
      </c>
      <c r="K425">
        <f t="shared" si="13"/>
        <v>2.2870866285433333E-2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2.9495612930134918E-3</v>
      </c>
      <c r="K426">
        <f t="shared" si="13"/>
        <v>3.4265256006406508E-2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0.11973627966323241</v>
      </c>
      <c r="K427">
        <f t="shared" si="13"/>
        <v>0.11491194118475567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0.16761608482386547</v>
      </c>
      <c r="K428">
        <f t="shared" si="13"/>
        <v>0.22705705170893831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0.15440660898878678</v>
      </c>
      <c r="K429">
        <f t="shared" si="13"/>
        <v>7.9868033968953256E-2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-1.5060926703335253E-3</v>
      </c>
      <c r="K430">
        <f t="shared" si="13"/>
        <v>5.1914580285862266E-2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7.4053974482551022E-2</v>
      </c>
      <c r="K431">
        <f t="shared" si="13"/>
        <v>0.13803844060763248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0.13419435225708698</v>
      </c>
      <c r="K432">
        <f t="shared" si="13"/>
        <v>0.13520495373157271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0.13400124319103557</v>
      </c>
      <c r="K433">
        <f t="shared" si="13"/>
        <v>0.1780451328202457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8.3355831762248922E-2</v>
      </c>
      <c r="K434">
        <f t="shared" si="13"/>
        <v>7.1413088468671004E-2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5.5483614889402677E-2</v>
      </c>
      <c r="K435">
        <f t="shared" si="13"/>
        <v>1.4141704414863066E-2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8.2214881932175521E-2</v>
      </c>
      <c r="K436">
        <f t="shared" si="13"/>
        <v>-1.9931552521273432E-2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6.0340587635725251E-2</v>
      </c>
      <c r="K437">
        <f t="shared" si="13"/>
        <v>9.3605763397808239E-3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7.145721244624359E-2</v>
      </c>
      <c r="K438">
        <f t="shared" si="13"/>
        <v>7.8351464777736135E-2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0.17227856161104382</v>
      </c>
      <c r="K439">
        <f t="shared" si="13"/>
        <v>0.14612867985326927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0.14294177507723815</v>
      </c>
      <c r="K440">
        <f t="shared" si="13"/>
        <v>0.13654010014842966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0.14548668640705831</v>
      </c>
      <c r="K441">
        <f t="shared" si="13"/>
        <v>0.15667434372127076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0.14719187641691001</v>
      </c>
      <c r="K442">
        <f t="shared" si="13"/>
        <v>7.3363896706906795E-2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0.19244477225428969</v>
      </c>
      <c r="K443">
        <f t="shared" si="13"/>
        <v>5.2315337419806207E-2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3.869730986252562E-2</v>
      </c>
      <c r="K444">
        <f t="shared" si="13"/>
        <v>1.9079095163010873E-2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0.19862152403634203</v>
      </c>
      <c r="K445">
        <f t="shared" si="13"/>
        <v>0.28701755927227035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6.4398891444813033E-2</v>
      </c>
      <c r="K446">
        <f t="shared" si="13"/>
        <v>0.12360497446094798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7.3457507670828592E-2</v>
      </c>
      <c r="K447">
        <f t="shared" si="13"/>
        <v>0.10136192365923025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0.29565941327725231</v>
      </c>
      <c r="K448">
        <f t="shared" si="13"/>
        <v>0.14190043068388558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6.3080745302517727E-2</v>
      </c>
      <c r="K449">
        <f t="shared" si="13"/>
        <v>0.11563757785738549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0.11012992519951803</v>
      </c>
      <c r="K450">
        <f t="shared" si="13"/>
        <v>9.2500699464386882E-2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0.12293643492352846</v>
      </c>
      <c r="K451">
        <f t="shared" si="13"/>
        <v>0.15955482194187875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0.10296644096794627</v>
      </c>
      <c r="K452">
        <f t="shared" si="13"/>
        <v>0.13355217159973831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6.2175962032847476E-2</v>
      </c>
      <c r="K453">
        <f t="shared" si="13"/>
        <v>6.7920720549851543E-2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0.201669592737032</v>
      </c>
      <c r="K454">
        <f t="shared" si="13"/>
        <v>0.19956178372022415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4.8029379191021571E-2</v>
      </c>
      <c r="K455">
        <f t="shared" si="13"/>
        <v>5.2199969264413504E-2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9.4557034238288207E-2</v>
      </c>
      <c r="K456">
        <f t="shared" ref="K456:K519" si="15">G456^0.2-1</f>
        <v>0.13433476415835188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0.10115607531272119</v>
      </c>
      <c r="K457">
        <f t="shared" si="15"/>
        <v>9.3568593651105925E-2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0.10161064896881156</v>
      </c>
      <c r="K458">
        <f t="shared" si="15"/>
        <v>0.16023504445289105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0.1174523869766475</v>
      </c>
      <c r="K459">
        <f t="shared" si="15"/>
        <v>0.14209022420182471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0.11923280063989572</v>
      </c>
      <c r="K460">
        <f t="shared" si="15"/>
        <v>0.10383671113475268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0.12820054710228956</v>
      </c>
      <c r="K461">
        <f t="shared" si="15"/>
        <v>0.15146691721282202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6.009893562028501E-2</v>
      </c>
      <c r="K462">
        <f t="shared" si="15"/>
        <v>0.10396237247827478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0.1133664642799026</v>
      </c>
      <c r="K463">
        <f t="shared" si="15"/>
        <v>0.14069829793915511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0.16923579525593557</v>
      </c>
      <c r="K464">
        <f t="shared" si="15"/>
        <v>0.23102267994555814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8.0093970127462999E-2</v>
      </c>
      <c r="K465">
        <f t="shared" si="15"/>
        <v>9.0018963419645104E-2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8.5772170953014593E-2</v>
      </c>
      <c r="K466">
        <f t="shared" si="15"/>
        <v>1.0760130801078738E-2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0.15043773505710978</v>
      </c>
      <c r="K467">
        <f t="shared" si="15"/>
        <v>0.18576139200744968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0.15371282959401822</v>
      </c>
      <c r="K468">
        <f t="shared" si="15"/>
        <v>0.24484713194565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0.18279086863516314</v>
      </c>
      <c r="K469">
        <f t="shared" si="15"/>
        <v>0.15314462129959439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0.12257723278959265</v>
      </c>
      <c r="K470">
        <f t="shared" si="15"/>
        <v>0.19682170666948395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8.8606390639118793E-2</v>
      </c>
      <c r="K471">
        <f t="shared" si="15"/>
        <v>8.9078380739757268E-2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8.3670683629507359E-2</v>
      </c>
      <c r="K472">
        <f t="shared" si="15"/>
        <v>7.2933032659963981E-2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9.9116586906314419E-2</v>
      </c>
      <c r="K473">
        <f t="shared" si="15"/>
        <v>9.3201635137264427E-2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5.9928063750248395E-2</v>
      </c>
      <c r="K474">
        <f t="shared" si="15"/>
        <v>6.5188118341999557E-2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0.2141770146564792</v>
      </c>
      <c r="K475">
        <f t="shared" si="15"/>
        <v>0.21389328995985912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0.17790693251100587</v>
      </c>
      <c r="K476">
        <f t="shared" si="15"/>
        <v>0.17083491162607745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0.11351602550266859</v>
      </c>
      <c r="K477">
        <f t="shared" si="15"/>
        <v>0.11167859012853132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0.13146668717479382</v>
      </c>
      <c r="K478">
        <f t="shared" si="15"/>
        <v>0.10260674227811273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0.11740756593653123</v>
      </c>
      <c r="K479">
        <f t="shared" si="15"/>
        <v>0.17985442650047045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0.22248124395540625</v>
      </c>
      <c r="K480">
        <f t="shared" si="15"/>
        <v>0.21928203992271156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8.466261744160275E-2</v>
      </c>
      <c r="K481">
        <f t="shared" si="15"/>
        <v>3.0134441465428319E-2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3.4590369361233941E-2</v>
      </c>
      <c r="K482">
        <f t="shared" si="15"/>
        <v>8.08787505461801E-2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0.12164937560402111</v>
      </c>
      <c r="K483">
        <f t="shared" si="15"/>
        <v>0.20279120106432935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6.6849490373837694E-2</v>
      </c>
      <c r="K484">
        <f t="shared" si="15"/>
        <v>9.3777458978367312E-2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0.13300242946494922</v>
      </c>
      <c r="K485">
        <f t="shared" si="15"/>
        <v>0.1453685523359296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0.14305823899643877</v>
      </c>
      <c r="K486">
        <f t="shared" si="15"/>
        <v>0.17966502420848518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3.9536617159526166E-2</v>
      </c>
      <c r="K487">
        <f t="shared" si="15"/>
        <v>1.3525101929695804E-2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0.14420491070297636</v>
      </c>
      <c r="K488">
        <f t="shared" si="15"/>
        <v>0.1143578650440189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8.7164348791698876E-2</v>
      </c>
      <c r="K489">
        <f t="shared" si="15"/>
        <v>5.0065853228125068E-2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0.1604970635175389</v>
      </c>
      <c r="K490">
        <f t="shared" si="15"/>
        <v>0.18308099341925077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0.17411557499366892</v>
      </c>
      <c r="K491">
        <f t="shared" si="15"/>
        <v>0.25751249255917763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6.4488460101087997E-2</v>
      </c>
      <c r="K492">
        <f t="shared" si="15"/>
        <v>8.8208343019548829E-2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0.11077438238425708</v>
      </c>
      <c r="K493">
        <f t="shared" si="15"/>
        <v>0.16392844697950215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0.19313348588920132</v>
      </c>
      <c r="K494">
        <f t="shared" si="15"/>
        <v>8.638809880605125E-2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4.1154254992170403E-2</v>
      </c>
      <c r="K495">
        <f t="shared" si="15"/>
        <v>3.71771412652393E-2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0.10078105932471537</v>
      </c>
      <c r="K496">
        <f t="shared" si="15"/>
        <v>0.14255997623452266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0.23861194933560403</v>
      </c>
      <c r="K497">
        <f t="shared" si="15"/>
        <v>0.14877137566531018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0.14476735501782656</v>
      </c>
      <c r="K498">
        <f t="shared" si="15"/>
        <v>0.11666140561790161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1.532816002559878E-2</v>
      </c>
      <c r="K499">
        <f t="shared" si="15"/>
        <v>6.2198313259931304E-4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0.17387455109787475</v>
      </c>
      <c r="K500">
        <f t="shared" si="15"/>
        <v>9.144191154349679E-2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0.1005200622889233</v>
      </c>
      <c r="K501">
        <f t="shared" si="15"/>
        <v>4.3381176796910559E-2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0.12695272565533111</v>
      </c>
      <c r="K502">
        <f t="shared" si="15"/>
        <v>0.14727140848821985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8.8791151413919467E-2</v>
      </c>
      <c r="K503">
        <f t="shared" si="15"/>
        <v>0.10523557815767481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7.0765293107396765E-2</v>
      </c>
      <c r="K504">
        <f t="shared" si="15"/>
        <v>4.148201279249486E-2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9.7141778120102273E-2</v>
      </c>
      <c r="K505">
        <f t="shared" si="15"/>
        <v>5.3438054780120758E-2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0.15095120563447351</v>
      </c>
      <c r="K506">
        <f t="shared" si="15"/>
        <v>0.17105836173737621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0.14962268240337395</v>
      </c>
      <c r="K507">
        <f t="shared" si="15"/>
        <v>0.16612891705156141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0.16988940315060908</v>
      </c>
      <c r="K508">
        <f t="shared" si="15"/>
        <v>0.19635224325687828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4.7891249681079717E-2</v>
      </c>
      <c r="K509">
        <f t="shared" si="15"/>
        <v>9.5385383158893777E-2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0.13450702056668762</v>
      </c>
      <c r="K510">
        <f t="shared" si="15"/>
        <v>0.13205480167754047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0.15787331598118626</v>
      </c>
      <c r="K511">
        <f t="shared" si="15"/>
        <v>7.3368474747355972E-2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0.15393777347410897</v>
      </c>
      <c r="K512">
        <f t="shared" si="15"/>
        <v>9.2823157988465521E-2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0.17788452201865956</v>
      </c>
      <c r="K513">
        <f t="shared" si="15"/>
        <v>0.24378802126818888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-3.6333030783234355E-2</v>
      </c>
      <c r="K514">
        <f t="shared" si="15"/>
        <v>-0.11024916926837824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-4.6062515916148739E-3</v>
      </c>
      <c r="K515">
        <f t="shared" si="15"/>
        <v>7.3538395130801071E-3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0.14465213710443647</v>
      </c>
      <c r="K516">
        <f t="shared" si="15"/>
        <v>0.13655255288178436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7.9847922383549097E-3</v>
      </c>
      <c r="K517">
        <f t="shared" si="15"/>
        <v>4.5673034029860338E-2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4.9606345939233965E-2</v>
      </c>
      <c r="K518">
        <f t="shared" si="15"/>
        <v>-8.5571505958680349E-3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0.18589712827391769</v>
      </c>
      <c r="K519">
        <f t="shared" si="15"/>
        <v>0.21545294424561279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0.11871545935005234</v>
      </c>
      <c r="K520">
        <f t="shared" ref="K520:K583" si="17">G520^0.2-1</f>
        <v>0.18547841155123734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0.15749908445510696</v>
      </c>
      <c r="K521">
        <f t="shared" si="17"/>
        <v>0.20733142912313207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0.14014393755584087</v>
      </c>
      <c r="K522">
        <f t="shared" si="17"/>
        <v>0.16419670390298124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9.6598978747888697E-2</v>
      </c>
      <c r="K523">
        <f t="shared" si="17"/>
        <v>8.8584760345097768E-2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8.4255248847758368E-2</v>
      </c>
      <c r="K524">
        <f t="shared" si="17"/>
        <v>6.1249239789839871E-2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8.1463195589609239E-2</v>
      </c>
      <c r="K525">
        <f t="shared" si="17"/>
        <v>3.0168543706819984E-2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0.19186856515239326</v>
      </c>
      <c r="K526">
        <f t="shared" si="17"/>
        <v>8.3482012007193962E-2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0.11243074736155889</v>
      </c>
      <c r="K527">
        <f t="shared" si="17"/>
        <v>8.0304257445527716E-2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0.13138390526100574</v>
      </c>
      <c r="K528">
        <f t="shared" si="17"/>
        <v>7.3570347165380356E-2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6.9538929776699954E-2</v>
      </c>
      <c r="K529">
        <f t="shared" si="17"/>
        <v>4.429224938367371E-2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0.15678773958149494</v>
      </c>
      <c r="K530">
        <f t="shared" si="17"/>
        <v>0.10357971800817345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7.0681290305135702E-2</v>
      </c>
      <c r="K531">
        <f t="shared" si="17"/>
        <v>0.14601363861833971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-2.87156420429584E-2</v>
      </c>
      <c r="K532">
        <f t="shared" si="17"/>
        <v>2.6248790658854215E-2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0.15499917610651437</v>
      </c>
      <c r="K533">
        <f t="shared" si="17"/>
        <v>0.12157060469128345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0.13300842446185057</v>
      </c>
      <c r="K534">
        <f t="shared" si="17"/>
        <v>0.16722089487417668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3.4681287723587584E-2</v>
      </c>
      <c r="K535">
        <f t="shared" si="17"/>
        <v>-2.9968399745060714E-2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0.18345898569134378</v>
      </c>
      <c r="K536">
        <f t="shared" si="17"/>
        <v>0.15374000687734579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0.12543602649718166</v>
      </c>
      <c r="K537">
        <f t="shared" si="17"/>
        <v>0.14468087840110266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0.13273763100725389</v>
      </c>
      <c r="K538">
        <f t="shared" si="17"/>
        <v>0.16823342370669536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8.3964276852283692E-2</v>
      </c>
      <c r="K539">
        <f t="shared" si="17"/>
        <v>0.1532697037073778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8.5466020356562256E-2</v>
      </c>
      <c r="K540">
        <f t="shared" si="17"/>
        <v>0.18547760978564742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0.14275258125281343</v>
      </c>
      <c r="K541">
        <f t="shared" si="17"/>
        <v>5.2367512445169462E-2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0.1392696722105955</v>
      </c>
      <c r="K542">
        <f t="shared" si="17"/>
        <v>0.17439894772842912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0.14484653294859973</v>
      </c>
      <c r="K543">
        <f t="shared" si="17"/>
        <v>0.10749043881676967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0.17616691379866056</v>
      </c>
      <c r="K544">
        <f t="shared" si="17"/>
        <v>0.24488014263523028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2.0941252587161951E-2</v>
      </c>
      <c r="K545">
        <f t="shared" si="17"/>
        <v>-1.2073188735367002E-2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0.1279476494294296</v>
      </c>
      <c r="K546">
        <f t="shared" si="17"/>
        <v>0.2058125958177599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7.9854695616687899E-3</v>
      </c>
      <c r="K547">
        <f t="shared" si="17"/>
        <v>3.790048361418652E-2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0.11742201092136151</v>
      </c>
      <c r="K548">
        <f t="shared" si="17"/>
        <v>0.18544506565050067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0.15184729292705379</v>
      </c>
      <c r="K549">
        <f t="shared" si="17"/>
        <v>0.17234305476567968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0.10436592435553038</v>
      </c>
      <c r="K550">
        <f t="shared" si="17"/>
        <v>0.14022899527936383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0.14299715888755271</v>
      </c>
      <c r="K551">
        <f t="shared" si="17"/>
        <v>0.14272156072687481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0.10508065327493021</v>
      </c>
      <c r="K552">
        <f t="shared" si="17"/>
        <v>7.2158851099292765E-2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0.13385260064797011</v>
      </c>
      <c r="K553">
        <f t="shared" si="17"/>
        <v>0.11955023882858051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0.13159488133610031</v>
      </c>
      <c r="K554">
        <f t="shared" si="17"/>
        <v>4.6894614394825451E-2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-1.462279688053747E-2</v>
      </c>
      <c r="K555">
        <f t="shared" si="17"/>
        <v>-5.4795137210124079E-2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7.2742467918701204E-2</v>
      </c>
      <c r="K556">
        <f t="shared" si="17"/>
        <v>2.8889190453011304E-2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6.4700821323513402E-2</v>
      </c>
      <c r="K557">
        <f t="shared" si="17"/>
        <v>8.2408727552956806E-2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2.7373537620161592E-2</v>
      </c>
      <c r="K558">
        <f t="shared" si="17"/>
        <v>-5.7908101240860765E-2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0.23631724679729782</v>
      </c>
      <c r="K559">
        <f t="shared" si="17"/>
        <v>0.2667611925114699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0.1221279463119942</v>
      </c>
      <c r="K560">
        <f t="shared" si="17"/>
        <v>4.7601465739009585E-2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0.21693059554239502</v>
      </c>
      <c r="K561">
        <f t="shared" si="17"/>
        <v>0.19139808130667801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0.14302850340963102</v>
      </c>
      <c r="K562">
        <f t="shared" si="17"/>
        <v>0.20313961098643607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0.1484137284328737</v>
      </c>
      <c r="K563">
        <f t="shared" si="17"/>
        <v>-7.050285778723353E-3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0.15777191912213029</v>
      </c>
      <c r="K564">
        <f t="shared" si="17"/>
        <v>0.22651312771090581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0.18505189417446566</v>
      </c>
      <c r="K565">
        <f t="shared" si="17"/>
        <v>0.21921779536440611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0.15733811872072412</v>
      </c>
      <c r="K566">
        <f t="shared" si="17"/>
        <v>0.11730048468943521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8.2897080121981936E-2</v>
      </c>
      <c r="K567">
        <f t="shared" si="17"/>
        <v>5.920639848453102E-2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9.0634420751921407E-2</v>
      </c>
      <c r="K568">
        <f t="shared" si="17"/>
        <v>8.6095261956601776E-2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0.22511276574000472</v>
      </c>
      <c r="K569">
        <f t="shared" si="17"/>
        <v>0.2630997782301987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0.17529313688985182</v>
      </c>
      <c r="K570">
        <f t="shared" si="17"/>
        <v>0.21274880355857939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7.53715366804244E-2</v>
      </c>
      <c r="K571">
        <f t="shared" si="17"/>
        <v>2.6153877848623885E-2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1.7062334952113734E-2</v>
      </c>
      <c r="K572">
        <f t="shared" si="17"/>
        <v>2.6313756832671897E-2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0.10236584555517303</v>
      </c>
      <c r="K573">
        <f t="shared" si="17"/>
        <v>-0.13368959985745033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0.12992623862527419</v>
      </c>
      <c r="K574">
        <f t="shared" si="17"/>
        <v>6.4363251962772816E-2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0.21679839972498471</v>
      </c>
      <c r="K575">
        <f t="shared" si="17"/>
        <v>0.29657444840628355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0.11985766686522137</v>
      </c>
      <c r="K576">
        <f t="shared" si="17"/>
        <v>5.4544992578620777E-2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0.16709382349276636</v>
      </c>
      <c r="K577">
        <f t="shared" si="17"/>
        <v>0.17186264071717638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6.6270738287338204E-2</v>
      </c>
      <c r="K578">
        <f t="shared" si="17"/>
        <v>8.7372392382484065E-2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0.23433243820668515</v>
      </c>
      <c r="K579">
        <f t="shared" si="17"/>
        <v>0.15549994350927832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0.10687997941226746</v>
      </c>
      <c r="K580">
        <f t="shared" si="17"/>
        <v>4.594467610230879E-2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9.7811062533315507E-2</v>
      </c>
      <c r="K581">
        <f t="shared" si="17"/>
        <v>8.009559279631584E-2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4.6626363466285792E-2</v>
      </c>
      <c r="K582">
        <f t="shared" si="17"/>
        <v>8.3553160065669818E-2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9.9093544791761357E-2</v>
      </c>
      <c r="K583">
        <f t="shared" si="17"/>
        <v>0.1696421789840501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0.26423773634971237</v>
      </c>
      <c r="K584">
        <f t="shared" ref="K584:K647" si="19">G584^0.2-1</f>
        <v>0.14853702707180361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0.11978791532456312</v>
      </c>
      <c r="K585">
        <f t="shared" si="19"/>
        <v>-1.3133442277496132E-2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0.1505491074643881</v>
      </c>
      <c r="K586">
        <f t="shared" si="19"/>
        <v>0.22149041315369367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-1.3214241796438042E-2</v>
      </c>
      <c r="K587">
        <f t="shared" si="19"/>
        <v>-5.0149084456611592E-2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0.16293472601422443</v>
      </c>
      <c r="K588">
        <f t="shared" si="19"/>
        <v>0.22242399639851662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0.22600436919882116</v>
      </c>
      <c r="K589">
        <f t="shared" si="19"/>
        <v>0.24429540647262549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0.16455095343828874</v>
      </c>
      <c r="K590">
        <f t="shared" si="19"/>
        <v>9.9864021760679655E-2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0.20388616702746187</v>
      </c>
      <c r="K591">
        <f t="shared" si="19"/>
        <v>0.19402343230719898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2.3149362762047154E-3</v>
      </c>
      <c r="K592">
        <f t="shared" si="19"/>
        <v>1.7103030150005694E-2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8.9054405374273005E-2</v>
      </c>
      <c r="K593">
        <f t="shared" si="19"/>
        <v>-4.654998869005389E-2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0.12699033994058384</v>
      </c>
      <c r="K594">
        <f t="shared" si="19"/>
        <v>0.13752726222429623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5.4281983711241821E-2</v>
      </c>
      <c r="K595">
        <f t="shared" si="19"/>
        <v>0.11297586831570028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0.15968598780142496</v>
      </c>
      <c r="K596">
        <f t="shared" si="19"/>
        <v>9.5076718824972595E-2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0.11432717574875984</v>
      </c>
      <c r="K597">
        <f t="shared" si="19"/>
        <v>9.0069130234776473E-2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0.13572632904246773</v>
      </c>
      <c r="K598">
        <f t="shared" si="19"/>
        <v>0.19257631733702341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0.15650987691321316</v>
      </c>
      <c r="K599">
        <f t="shared" si="19"/>
        <v>0.16699984044888594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0.22255545210159089</v>
      </c>
      <c r="K600">
        <f t="shared" si="19"/>
        <v>0.27837448135095944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0.12588418424067838</v>
      </c>
      <c r="K601">
        <f t="shared" si="19"/>
        <v>0.19997709750285031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-1.8440211263706652E-2</v>
      </c>
      <c r="K602">
        <f t="shared" si="19"/>
        <v>-1.3896240554651773E-2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9.2814886277784003E-2</v>
      </c>
      <c r="K603">
        <f t="shared" si="19"/>
        <v>4.666860782647908E-2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0.178962346881965</v>
      </c>
      <c r="K604">
        <f t="shared" si="19"/>
        <v>0.18059537749973464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3.2663649899546066E-2</v>
      </c>
      <c r="K605">
        <f t="shared" si="19"/>
        <v>0.10947675989992889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6.299468706462763E-2</v>
      </c>
      <c r="K606">
        <f t="shared" si="19"/>
        <v>7.8878686069510096E-3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8.0604288851072292E-2</v>
      </c>
      <c r="K607">
        <f t="shared" si="19"/>
        <v>0.13629879761089647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5.6055466939930021E-2</v>
      </c>
      <c r="K608">
        <f t="shared" si="19"/>
        <v>2.3036295906352589E-2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5.5594052901982494E-2</v>
      </c>
      <c r="K609">
        <f t="shared" si="19"/>
        <v>-4.1989495801845633E-2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0.13449811650326704</v>
      </c>
      <c r="K610">
        <f t="shared" si="19"/>
        <v>0.13050622526683187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0.13689516477310937</v>
      </c>
      <c r="K611">
        <f t="shared" si="19"/>
        <v>0.16972177305055092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0.20514957014412127</v>
      </c>
      <c r="K612">
        <f t="shared" si="19"/>
        <v>4.9187301603401012E-2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3.8607232019103321E-2</v>
      </c>
      <c r="K613">
        <f t="shared" si="19"/>
        <v>-1.0474789771250603E-2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0.1660622237467706</v>
      </c>
      <c r="K614">
        <f t="shared" si="19"/>
        <v>0.1824435686706678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0.20168140011098989</v>
      </c>
      <c r="K615">
        <f t="shared" si="19"/>
        <v>0.19486687795480306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0.22504753900445706</v>
      </c>
      <c r="K616">
        <f t="shared" si="19"/>
        <v>0.30681969567743383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7.3764190500040794E-2</v>
      </c>
      <c r="K617">
        <f t="shared" si="19"/>
        <v>6.4127911520371228E-2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0.15546352121960183</v>
      </c>
      <c r="K618">
        <f t="shared" si="19"/>
        <v>9.6572857590297767E-2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0.14077330897810114</v>
      </c>
      <c r="K619">
        <f t="shared" si="19"/>
        <v>0.22859375295342188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4.3227080942461749E-2</v>
      </c>
      <c r="K620">
        <f t="shared" si="19"/>
        <v>4.0037976277687015E-2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0.12381270681438838</v>
      </c>
      <c r="K621">
        <f t="shared" si="19"/>
        <v>0.11118896183282967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0.10728330255267826</v>
      </c>
      <c r="K622">
        <f t="shared" si="19"/>
        <v>0.13555063424361724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0.10853043912734428</v>
      </c>
      <c r="K623">
        <f t="shared" si="19"/>
        <v>0.10386282209503817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0.10923294055204913</v>
      </c>
      <c r="K624">
        <f t="shared" si="19"/>
        <v>9.3736825107315402E-2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0.14312084476919451</v>
      </c>
      <c r="K625">
        <f t="shared" si="19"/>
        <v>0.17076995330562261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0.1003045775566187</v>
      </c>
      <c r="K626">
        <f t="shared" si="19"/>
        <v>0.20656889476788742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0.16831189655897028</v>
      </c>
      <c r="K627">
        <f t="shared" si="19"/>
        <v>0.15263444539167792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0.17045076531993875</v>
      </c>
      <c r="K628">
        <f t="shared" si="19"/>
        <v>0.24094295502967289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2.1034105388563429E-2</v>
      </c>
      <c r="K629">
        <f t="shared" si="19"/>
        <v>8.3867382405296009E-3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8.4634070797897198E-2</v>
      </c>
      <c r="K630">
        <f t="shared" si="19"/>
        <v>0.11787628169307784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1.9188084427715246E-2</v>
      </c>
      <c r="K631">
        <f t="shared" si="19"/>
        <v>-6.9225197072873002E-2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0.23583413298494049</v>
      </c>
      <c r="K632">
        <f t="shared" si="19"/>
        <v>4.8173741153791916E-3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0.1200454116664198</v>
      </c>
      <c r="K633">
        <f t="shared" si="19"/>
        <v>0.13108750138157199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8.5466036627865893E-2</v>
      </c>
      <c r="K634">
        <f t="shared" si="19"/>
        <v>2.3514457282121981E-2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0.13395356170630124</v>
      </c>
      <c r="K635">
        <f t="shared" si="19"/>
        <v>0.1183639933385412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0.12269306398298752</v>
      </c>
      <c r="K636">
        <f t="shared" si="19"/>
        <v>9.9544766984649202E-2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6.4463702806031531E-2</v>
      </c>
      <c r="K637">
        <f t="shared" si="19"/>
        <v>0.12647700359070524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0.14296031168522383</v>
      </c>
      <c r="K638">
        <f t="shared" si="19"/>
        <v>0.17398499966639314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0.1774334666961972</v>
      </c>
      <c r="K639">
        <f t="shared" si="19"/>
        <v>7.4905850101542937E-2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0.15197255913121044</v>
      </c>
      <c r="K640">
        <f t="shared" si="19"/>
        <v>0.13143432560636104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8.7700919840080216E-2</v>
      </c>
      <c r="K641">
        <f t="shared" si="19"/>
        <v>0.1242936232642371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0.11896489151738376</v>
      </c>
      <c r="K642">
        <f t="shared" si="19"/>
        <v>0.12207793526050637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3.1559501086773745E-2</v>
      </c>
      <c r="K643">
        <f t="shared" si="19"/>
        <v>-1.6075495890019886E-2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0.25219765181195974</v>
      </c>
      <c r="K644">
        <f t="shared" si="19"/>
        <v>0.21543482693351002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0.21798146336011581</v>
      </c>
      <c r="K645">
        <f t="shared" si="19"/>
        <v>0.1955139012506617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9.569091781732264E-2</v>
      </c>
      <c r="K646">
        <f t="shared" si="19"/>
        <v>9.4353264833944461E-2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0.10843784588112682</v>
      </c>
      <c r="K647">
        <f t="shared" si="19"/>
        <v>8.0973008810511615E-2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0.23679546336712254</v>
      </c>
      <c r="K648">
        <f t="shared" ref="K648:K711" si="21">G648^0.2-1</f>
        <v>1.5416964331289584E-3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0.11057678502377177</v>
      </c>
      <c r="K649">
        <f t="shared" si="21"/>
        <v>0.19644604838339963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0.25472594666685144</v>
      </c>
      <c r="K650">
        <f t="shared" si="21"/>
        <v>7.3724186131235436E-2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0.11879363566418211</v>
      </c>
      <c r="K651">
        <f t="shared" si="21"/>
        <v>0.12324724414120491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0.10334363072426744</v>
      </c>
      <c r="K652">
        <f t="shared" si="21"/>
        <v>7.3111344615367946E-2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0.16728436487804599</v>
      </c>
      <c r="K653">
        <f t="shared" si="21"/>
        <v>0.22130360305063657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7.4499569671609533E-2</v>
      </c>
      <c r="K654">
        <f t="shared" si="21"/>
        <v>0.12652497757825554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3.7838983693240902E-2</v>
      </c>
      <c r="K655">
        <f t="shared" si="21"/>
        <v>2.9784441246810678E-2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0.13961914355610316</v>
      </c>
      <c r="K656">
        <f t="shared" si="21"/>
        <v>0.1030454669077534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7.8234700946057334E-2</v>
      </c>
      <c r="K657">
        <f t="shared" si="21"/>
        <v>6.3081101364184766E-2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3.4328531720232425E-2</v>
      </c>
      <c r="K658">
        <f t="shared" si="21"/>
        <v>6.7098973824810892E-2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0.16956016691711473</v>
      </c>
      <c r="K659">
        <f t="shared" si="21"/>
        <v>7.2082007527624947E-2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0.15734840651679693</v>
      </c>
      <c r="K660">
        <f t="shared" si="21"/>
        <v>0.17185277402780308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7.8161107555853926E-2</v>
      </c>
      <c r="K661">
        <f t="shared" si="21"/>
        <v>3.7950265861580235E-2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0.21333955969431551</v>
      </c>
      <c r="K662">
        <f t="shared" si="21"/>
        <v>0.23315070242608704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5.7438251848019872E-2</v>
      </c>
      <c r="K663">
        <f t="shared" si="21"/>
        <v>5.2382229501090949E-2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6.8990677081295582E-2</v>
      </c>
      <c r="K664">
        <f t="shared" si="21"/>
        <v>1.2378873055324036E-2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0.17198319287760455</v>
      </c>
      <c r="K665">
        <f t="shared" si="21"/>
        <v>9.9064388731153752E-2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0.25133172221540456</v>
      </c>
      <c r="K666">
        <f t="shared" si="21"/>
        <v>0.25767917879467106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8.771861005129411E-2</v>
      </c>
      <c r="K667">
        <f t="shared" si="21"/>
        <v>5.9147242787915388E-2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0.10071336185692314</v>
      </c>
      <c r="K668">
        <f t="shared" si="21"/>
        <v>9.5478474297117977E-2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6.6231072040021433E-2</v>
      </c>
      <c r="K669">
        <f t="shared" si="21"/>
        <v>8.5428212905491296E-2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0.10628089708976218</v>
      </c>
      <c r="K670">
        <f t="shared" si="21"/>
        <v>5.9339206300879077E-2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0.13254622276313421</v>
      </c>
      <c r="K671">
        <f t="shared" si="21"/>
        <v>0.16225208073993458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0.13152231582530693</v>
      </c>
      <c r="K672">
        <f t="shared" si="21"/>
        <v>0.20604784985092506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0.10660092076015193</v>
      </c>
      <c r="K673">
        <f t="shared" si="21"/>
        <v>0.17119724511503809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3.6836264432798416E-2</v>
      </c>
      <c r="K674">
        <f t="shared" si="21"/>
        <v>4.4105257619381222E-2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0.16614567143731973</v>
      </c>
      <c r="K675">
        <f t="shared" si="21"/>
        <v>0.1970867275380026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1.1504312714691656E-2</v>
      </c>
      <c r="K676">
        <f t="shared" si="21"/>
        <v>2.3929598728946067E-2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0.11928085075964834</v>
      </c>
      <c r="K677">
        <f t="shared" si="21"/>
        <v>9.0076966029248196E-2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0.15699445713241977</v>
      </c>
      <c r="K678">
        <f t="shared" si="21"/>
        <v>9.348393692149215E-2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9.0591969251500482E-2</v>
      </c>
      <c r="K679">
        <f t="shared" si="21"/>
        <v>7.5936841454812276E-2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0.11172100924402439</v>
      </c>
      <c r="K680">
        <f t="shared" si="21"/>
        <v>2.9867990332042016E-2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0.16405579269072024</v>
      </c>
      <c r="K681">
        <f t="shared" si="21"/>
        <v>6.5921260681382821E-2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0.12452904727033132</v>
      </c>
      <c r="K682">
        <f t="shared" si="21"/>
        <v>9.6117800801365449E-2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0.12921942077676429</v>
      </c>
      <c r="K683">
        <f t="shared" si="21"/>
        <v>0.14875056279872823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5.7649327996533328E-2</v>
      </c>
      <c r="K684">
        <f t="shared" si="21"/>
        <v>7.6880664091569351E-2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0.17994895973744884</v>
      </c>
      <c r="K685">
        <f t="shared" si="21"/>
        <v>0.17976608441061903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-3.1213320837560121E-2</v>
      </c>
      <c r="K686">
        <f t="shared" si="21"/>
        <v>-8.8427024464829418E-2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0.11741031844197036</v>
      </c>
      <c r="K687">
        <f t="shared" si="21"/>
        <v>0.11880795668624544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-2.0382708416225581E-2</v>
      </c>
      <c r="K688">
        <f t="shared" si="21"/>
        <v>-9.3487935630032215E-2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-3.4308059267085578E-2</v>
      </c>
      <c r="K689">
        <f t="shared" si="21"/>
        <v>-5.7306665820342384E-2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-1.2819083768668693E-2</v>
      </c>
      <c r="K690">
        <f t="shared" si="21"/>
        <v>-9.8696337702825376E-2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8.0121947753211575E-2</v>
      </c>
      <c r="K691">
        <f t="shared" si="21"/>
        <v>6.7645784555830035E-2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0.1261345252978574</v>
      </c>
      <c r="K692">
        <f t="shared" si="21"/>
        <v>0.17082916770638801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0.12433803316398317</v>
      </c>
      <c r="K693">
        <f t="shared" si="21"/>
        <v>0.10508439295021565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0.1644906424018957</v>
      </c>
      <c r="K694">
        <f t="shared" si="21"/>
        <v>0.21400562690153957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4.0208174265538688E-2</v>
      </c>
      <c r="K695">
        <f t="shared" si="21"/>
        <v>4.1613029855205763E-2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6.624033712927746E-2</v>
      </c>
      <c r="K696">
        <f t="shared" si="21"/>
        <v>5.3435566864223016E-2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0.18346877710294929</v>
      </c>
      <c r="K697">
        <f t="shared" si="21"/>
        <v>0.30089543485775061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0.1428909117099495</v>
      </c>
      <c r="K698">
        <f t="shared" si="21"/>
        <v>0.15215303097863142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0.16800181087855859</v>
      </c>
      <c r="K699">
        <f t="shared" si="21"/>
        <v>0.28252975141372372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0.12149977637243881</v>
      </c>
      <c r="K700">
        <f t="shared" si="21"/>
        <v>0.19006547664176643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0.14833542663980248</v>
      </c>
      <c r="K701">
        <f t="shared" si="21"/>
        <v>0.21151111374995257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0.15226707084307889</v>
      </c>
      <c r="K702">
        <f t="shared" si="21"/>
        <v>0.1068182169723384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0.17211703975700154</v>
      </c>
      <c r="K703">
        <f t="shared" si="21"/>
        <v>1.5443846468386146E-2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8.7517466762133234E-2</v>
      </c>
      <c r="K704">
        <f t="shared" si="21"/>
        <v>0.14825362289908406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0.22379106262205206</v>
      </c>
      <c r="K705">
        <f t="shared" si="21"/>
        <v>0.1856125547407772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6.5775357492331432E-2</v>
      </c>
      <c r="K706">
        <f t="shared" si="21"/>
        <v>5.8192990575225867E-2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0.11100678892210336</v>
      </c>
      <c r="K707">
        <f t="shared" si="21"/>
        <v>0.11801382237061109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0.18399555296958958</v>
      </c>
      <c r="K708">
        <f t="shared" si="21"/>
        <v>0.17013795394219278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0.11573376892599252</v>
      </c>
      <c r="K709">
        <f t="shared" si="21"/>
        <v>0.18061558605315442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7.4859750366209621E-2</v>
      </c>
      <c r="K710">
        <f t="shared" si="21"/>
        <v>0.11670393077069496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0.13548599164404118</v>
      </c>
      <c r="K711">
        <f t="shared" si="21"/>
        <v>3.5132436650700205E-2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0.14557216738886258</v>
      </c>
      <c r="K712">
        <f t="shared" ref="K712:K775" si="23">G712^0.2-1</f>
        <v>0.17837217876851486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6.2093608836035319E-2</v>
      </c>
      <c r="K713">
        <f t="shared" si="23"/>
        <v>3.5744547832007978E-2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9.6960620019539867E-2</v>
      </c>
      <c r="K714">
        <f t="shared" si="23"/>
        <v>0.14099633242512088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4.8901747211035573E-2</v>
      </c>
      <c r="K715">
        <f t="shared" si="23"/>
        <v>3.8844854869355627E-2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0.11556580587944376</v>
      </c>
      <c r="K716">
        <f t="shared" si="23"/>
        <v>5.1862885257758506E-2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5.7113079763353669E-2</v>
      </c>
      <c r="K717">
        <f t="shared" si="23"/>
        <v>-4.5326677445509445E-2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7.4231443335418756E-2</v>
      </c>
      <c r="K718">
        <f t="shared" si="23"/>
        <v>7.0686655719681912E-2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0.16950867031670347</v>
      </c>
      <c r="K719">
        <f t="shared" si="23"/>
        <v>-4.107512969337368E-2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7.1012945378882808E-2</v>
      </c>
      <c r="K720">
        <f t="shared" si="23"/>
        <v>0.10352175378404604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0.24174253019237235</v>
      </c>
      <c r="K721">
        <f t="shared" si="23"/>
        <v>0.23252862535186813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0.12945922605696003</v>
      </c>
      <c r="K722">
        <f t="shared" si="23"/>
        <v>0.17054211027515498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6.8134274583745214E-2</v>
      </c>
      <c r="K723">
        <f t="shared" si="23"/>
        <v>3.675292876031433E-2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0.1230665685702228</v>
      </c>
      <c r="K724">
        <f t="shared" si="23"/>
        <v>0.17592957335033166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0.23973365057611029</v>
      </c>
      <c r="K725">
        <f t="shared" si="23"/>
        <v>0.22221534756931716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8.4418409403398842E-2</v>
      </c>
      <c r="K726">
        <f t="shared" si="23"/>
        <v>-0.1319586403049624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0.15933399522534986</v>
      </c>
      <c r="K727">
        <f t="shared" si="23"/>
        <v>0.17909686230555755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3.1706736508217093E-2</v>
      </c>
      <c r="K728">
        <f t="shared" si="23"/>
        <v>6.0068087193464237E-2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0.14746905814312239</v>
      </c>
      <c r="K729">
        <f t="shared" si="23"/>
        <v>0.16097112266031588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0.14239732685561179</v>
      </c>
      <c r="K730">
        <f t="shared" si="23"/>
        <v>0.13250686163486813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0.16165332819744105</v>
      </c>
      <c r="K731">
        <f t="shared" si="23"/>
        <v>0.20773615774516196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3.0594438974171023E-2</v>
      </c>
      <c r="K732">
        <f t="shared" si="23"/>
        <v>4.1940447345626852E-2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1.6030074935708516E-2</v>
      </c>
      <c r="K733">
        <f t="shared" si="23"/>
        <v>-9.2060679910441756E-3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0.11285998894305171</v>
      </c>
      <c r="K734">
        <f t="shared" si="23"/>
        <v>0.17118004820084076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0.13742498709942264</v>
      </c>
      <c r="K735">
        <f t="shared" si="23"/>
        <v>0.18704114748034484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1.5871436239355718E-2</v>
      </c>
      <c r="K736">
        <f t="shared" si="23"/>
        <v>9.0008750494590117E-3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0.22469622663182065</v>
      </c>
      <c r="K737">
        <f t="shared" si="23"/>
        <v>0.17493110122761424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9.3651799614542064E-2</v>
      </c>
      <c r="K738">
        <f t="shared" si="23"/>
        <v>0.11932447687459935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0.24642736695063183</v>
      </c>
      <c r="K739">
        <f t="shared" si="23"/>
        <v>0.21444674130128716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0.162035496042094</v>
      </c>
      <c r="K740">
        <f t="shared" si="23"/>
        <v>0.16554644605680613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0.12152147751347764</v>
      </c>
      <c r="K741">
        <f t="shared" si="23"/>
        <v>5.5011553083842424E-2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0.14087715551265423</v>
      </c>
      <c r="K742">
        <f t="shared" si="23"/>
        <v>0.18706777632715399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8.448152924781227E-2</v>
      </c>
      <c r="K743">
        <f t="shared" si="23"/>
        <v>4.1567514396223526E-2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0.18218323033287076</v>
      </c>
      <c r="K744">
        <f t="shared" si="23"/>
        <v>0.15916493980346846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6.3454311536388142E-2</v>
      </c>
      <c r="K745">
        <f t="shared" si="23"/>
        <v>0.14014408421249236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8.5396180015528511E-2</v>
      </c>
      <c r="K746">
        <f t="shared" si="23"/>
        <v>0.12752334006836619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0.1188154453868504</v>
      </c>
      <c r="K747">
        <f t="shared" si="23"/>
        <v>8.6490488964437118E-2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0.21958081895261161</v>
      </c>
      <c r="K748">
        <f t="shared" si="23"/>
        <v>0.18331438637318298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0.19078253314349958</v>
      </c>
      <c r="K749">
        <f t="shared" si="23"/>
        <v>6.5123963246933592E-3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0.10903596403642046</v>
      </c>
      <c r="K750">
        <f t="shared" si="23"/>
        <v>0.13989809301935852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0.21435290997571332</v>
      </c>
      <c r="K751">
        <f t="shared" si="23"/>
        <v>7.1547670535905938E-2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0.18695807570204526</v>
      </c>
      <c r="K752">
        <f t="shared" si="23"/>
        <v>0.18175427128295607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6.6694385556676838E-2</v>
      </c>
      <c r="K753">
        <f t="shared" si="23"/>
        <v>3.999900464359829E-2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0.11020847186566685</v>
      </c>
      <c r="K754">
        <f t="shared" si="23"/>
        <v>0.11839798869489226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0.1784921758662017</v>
      </c>
      <c r="K755">
        <f t="shared" si="23"/>
        <v>0.16321153645628628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5.327117724166941E-3</v>
      </c>
      <c r="K756">
        <f t="shared" si="23"/>
        <v>-2.4784501955225746E-2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8.5011103484574191E-2</v>
      </c>
      <c r="K757">
        <f t="shared" si="23"/>
        <v>6.0547639872018832E-2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0.10868122403793978</v>
      </c>
      <c r="K758">
        <f t="shared" si="23"/>
        <v>0.14048359173612357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0.1269821930500199</v>
      </c>
      <c r="K759">
        <f t="shared" si="23"/>
        <v>5.4564814096004666E-2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0.15261685550801096</v>
      </c>
      <c r="K760">
        <f t="shared" si="23"/>
        <v>-6.4273552800853118E-4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0.1339387943020407</v>
      </c>
      <c r="K761">
        <f t="shared" si="23"/>
        <v>3.5888994928345852E-3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7.1432700118951198E-2</v>
      </c>
      <c r="K762">
        <f t="shared" si="23"/>
        <v>7.0449724213511145E-2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0.14745016071218875</v>
      </c>
      <c r="K763">
        <f t="shared" si="23"/>
        <v>0.16305362632785991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0.10523936753300323</v>
      </c>
      <c r="K764">
        <f t="shared" si="23"/>
        <v>0.15753803146385548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0.18413096316028055</v>
      </c>
      <c r="K765">
        <f t="shared" si="23"/>
        <v>0.23236661186246388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0.18923991982646959</v>
      </c>
      <c r="K766">
        <f t="shared" si="23"/>
        <v>0.26862450392426629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0.16805295622370275</v>
      </c>
      <c r="K767">
        <f t="shared" si="23"/>
        <v>0.20924009065468896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7.3049459420462926E-2</v>
      </c>
      <c r="K768">
        <f t="shared" si="23"/>
        <v>6.7881374023770924E-2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0.13425695902533241</v>
      </c>
      <c r="K769">
        <f t="shared" si="23"/>
        <v>0.12020520970284077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0.11617170700006763</v>
      </c>
      <c r="K770">
        <f t="shared" si="23"/>
        <v>2.3979746365233812E-2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0.10490155178035065</v>
      </c>
      <c r="K771">
        <f t="shared" si="23"/>
        <v>0.11888911907589206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8.5737607861098519E-2</v>
      </c>
      <c r="K772">
        <f t="shared" si="23"/>
        <v>8.7176926634795926E-2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0.16581350492294122</v>
      </c>
      <c r="K773">
        <f t="shared" si="23"/>
        <v>0.26804654064841271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0.12633986932880181</v>
      </c>
      <c r="K774">
        <f t="shared" si="23"/>
        <v>0.18312409618536107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0.16200647888007635</v>
      </c>
      <c r="K775">
        <f t="shared" si="23"/>
        <v>0.14997170274753779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0.13938032439017789</v>
      </c>
      <c r="K776">
        <f t="shared" ref="K776:K839" si="25">G776^0.2-1</f>
        <v>0.10662922286138077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7.9049593403602847E-2</v>
      </c>
      <c r="K777">
        <f t="shared" si="25"/>
        <v>1.6124738417402362E-2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0.12621717002524591</v>
      </c>
      <c r="K778">
        <f t="shared" si="25"/>
        <v>0.17968197888153314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-7.2202006594078716E-3</v>
      </c>
      <c r="K779">
        <f t="shared" si="25"/>
        <v>-6.9201906336637808E-2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4.0217158645595275E-2</v>
      </c>
      <c r="K780">
        <f t="shared" si="25"/>
        <v>2.4824828468424043E-2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4.9354395144590724E-2</v>
      </c>
      <c r="K781">
        <f t="shared" si="25"/>
        <v>2.072619653501917E-2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7.4386050909568624E-2</v>
      </c>
      <c r="K782">
        <f t="shared" si="25"/>
        <v>1.721507147359369E-2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0.12842586010312074</v>
      </c>
      <c r="K783">
        <f t="shared" si="25"/>
        <v>0.11784375879165032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0.16864436507342129</v>
      </c>
      <c r="K784">
        <f t="shared" si="25"/>
        <v>0.14239208594456954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0.15594024188861866</v>
      </c>
      <c r="K785">
        <f t="shared" si="25"/>
        <v>6.7390475683294593E-2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0.16668017676324665</v>
      </c>
      <c r="K786">
        <f t="shared" si="25"/>
        <v>0.24547935734384119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7.4691022549589592E-2</v>
      </c>
      <c r="K787">
        <f t="shared" si="25"/>
        <v>0.16795696103530799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4.0303388540110507E-2</v>
      </c>
      <c r="K788">
        <f t="shared" si="25"/>
        <v>-1.1235216213933974E-4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7.4829614606156225E-2</v>
      </c>
      <c r="K789">
        <f t="shared" si="25"/>
        <v>9.0974829228539056E-2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0.11167537950493234</v>
      </c>
      <c r="K790">
        <f t="shared" si="25"/>
        <v>0.18342007937641847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1.0968952452069303E-2</v>
      </c>
      <c r="K791">
        <f t="shared" si="25"/>
        <v>-2.9902194449882846E-2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0.11070045053618505</v>
      </c>
      <c r="K792">
        <f t="shared" si="25"/>
        <v>0.15704209131360525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7.6888771111237375E-2</v>
      </c>
      <c r="K793">
        <f t="shared" si="25"/>
        <v>-2.4928969890624209E-2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0.14675147575384173</v>
      </c>
      <c r="K794">
        <f t="shared" si="25"/>
        <v>0.24820985768931503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0.13239042075763763</v>
      </c>
      <c r="K795">
        <f t="shared" si="25"/>
        <v>0.13299838194380698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6.8935882764759704E-2</v>
      </c>
      <c r="K796">
        <f t="shared" si="25"/>
        <v>6.6928702710234322E-2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0.13484778836410971</v>
      </c>
      <c r="K797">
        <f t="shared" si="25"/>
        <v>9.7074860169916066E-2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0.15822715994653591</v>
      </c>
      <c r="K798">
        <f t="shared" si="25"/>
        <v>0.13523569332826879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0.15531374201705161</v>
      </c>
      <c r="K799">
        <f t="shared" si="25"/>
        <v>9.896449012143016E-2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9.2575677029018921E-2</v>
      </c>
      <c r="K800">
        <f t="shared" si="25"/>
        <v>0.10353249345105353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0.1012727978106529</v>
      </c>
      <c r="K801">
        <f t="shared" si="25"/>
        <v>0.16320491237706003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0.12927475518134735</v>
      </c>
      <c r="K802">
        <f t="shared" si="25"/>
        <v>0.19852784694163406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0.19786663389315629</v>
      </c>
      <c r="K803">
        <f t="shared" si="25"/>
        <v>0.15705339522359973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0.15287923902299361</v>
      </c>
      <c r="K804">
        <f t="shared" si="25"/>
        <v>0.23665725209628352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9.4770067951438941E-2</v>
      </c>
      <c r="K805">
        <f t="shared" si="25"/>
        <v>2.878152625767072E-2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0.12112193476444189</v>
      </c>
      <c r="K806">
        <f t="shared" si="25"/>
        <v>0.17493092252887643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2.7515304855548761E-2</v>
      </c>
      <c r="K807">
        <f t="shared" si="25"/>
        <v>-1.8574845689876107E-2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0.11618565554206617</v>
      </c>
      <c r="K808">
        <f t="shared" si="25"/>
        <v>9.1958406171519069E-2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0.29166532202673134</v>
      </c>
      <c r="K809">
        <f t="shared" si="25"/>
        <v>0.22178576502964509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8.8799189882653451E-2</v>
      </c>
      <c r="K810">
        <f t="shared" si="25"/>
        <v>2.0542644137104826E-2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0.12780160234367455</v>
      </c>
      <c r="K811">
        <f t="shared" si="25"/>
        <v>0.24084452139746415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9.7554965547015149E-2</v>
      </c>
      <c r="K812">
        <f t="shared" si="25"/>
        <v>0.13644189640143822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0.12670608047322074</v>
      </c>
      <c r="K813">
        <f t="shared" si="25"/>
        <v>0.24743330725894497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0.14931990455720467</v>
      </c>
      <c r="K814">
        <f t="shared" si="25"/>
        <v>0.12027258718518863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0.13177085144593814</v>
      </c>
      <c r="K815">
        <f t="shared" si="25"/>
        <v>0.24920531325904238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0.151790868293457</v>
      </c>
      <c r="K816">
        <f t="shared" si="25"/>
        <v>0.11132524883588268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8.7621228536420848E-2</v>
      </c>
      <c r="K817">
        <f t="shared" si="25"/>
        <v>0.11658199815032511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9.2649320903620769E-2</v>
      </c>
      <c r="K818">
        <f t="shared" si="25"/>
        <v>0.1396657939741337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0.10815604523999434</v>
      </c>
      <c r="K819">
        <f t="shared" si="25"/>
        <v>9.742442007381924E-2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7.0752919976580841E-2</v>
      </c>
      <c r="K820">
        <f t="shared" si="25"/>
        <v>9.0490453528349946E-2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0.17864601805615554</v>
      </c>
      <c r="K821">
        <f t="shared" si="25"/>
        <v>0.16124055210234967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0.11138835544690862</v>
      </c>
      <c r="K822">
        <f t="shared" si="25"/>
        <v>0.15866646485209901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0.1435349085865596</v>
      </c>
      <c r="K823">
        <f t="shared" si="25"/>
        <v>0.10279344103751753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0.1607441920186985</v>
      </c>
      <c r="K824">
        <f t="shared" si="25"/>
        <v>0.11126325703411766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6.3343661802773399E-2</v>
      </c>
      <c r="K825">
        <f t="shared" si="25"/>
        <v>3.028640756074763E-2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1.048321387943707E-2</v>
      </c>
      <c r="K826">
        <f t="shared" si="25"/>
        <v>-0.10063753543605092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0.18126083335257204</v>
      </c>
      <c r="K827">
        <f t="shared" si="25"/>
        <v>0.19433013953011602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0.14850335455994923</v>
      </c>
      <c r="K828">
        <f t="shared" si="25"/>
        <v>6.2388982644475233E-2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8.2076583020537441E-2</v>
      </c>
      <c r="K829">
        <f t="shared" si="25"/>
        <v>0.12574839246444158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0.11896885386517964</v>
      </c>
      <c r="K830">
        <f t="shared" si="25"/>
        <v>6.0263788191518008E-2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7.6297827737360269E-2</v>
      </c>
      <c r="K831">
        <f t="shared" si="25"/>
        <v>6.7866133999032963E-2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0.10489398750634571</v>
      </c>
      <c r="K832">
        <f t="shared" si="25"/>
        <v>0.1014291333340005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0.10084566788831295</v>
      </c>
      <c r="K833">
        <f t="shared" si="25"/>
        <v>6.908161956907044E-2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0.10706009597433042</v>
      </c>
      <c r="K834">
        <f t="shared" si="25"/>
        <v>8.2976486926863435E-2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7.1538149791279926E-2</v>
      </c>
      <c r="K835">
        <f t="shared" si="25"/>
        <v>0.15141811545099038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0.11709993032308419</v>
      </c>
      <c r="K836">
        <f t="shared" si="25"/>
        <v>0.12939484928648337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0.12199117851975649</v>
      </c>
      <c r="K837">
        <f t="shared" si="25"/>
        <v>0.13610335408576391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0.11337055491782988</v>
      </c>
      <c r="K838">
        <f t="shared" si="25"/>
        <v>0.1115132002737762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0.20386329880695508</v>
      </c>
      <c r="K839">
        <f t="shared" si="25"/>
        <v>2.4405126633596064E-2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1.5946694495414526E-2</v>
      </c>
      <c r="K840">
        <f t="shared" ref="K840:K903" si="27">G840^0.2-1</f>
        <v>-3.4294587715686053E-2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8.9556017026819035E-2</v>
      </c>
      <c r="K841">
        <f t="shared" si="27"/>
        <v>7.8128934599275057E-2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1.886143360883441E-2</v>
      </c>
      <c r="K842">
        <f t="shared" si="27"/>
        <v>4.0536729218398682E-2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1.6313917785675258E-3</v>
      </c>
      <c r="K843">
        <f t="shared" si="27"/>
        <v>-0.11024539662938415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5.4032465856157952E-2</v>
      </c>
      <c r="K844">
        <f t="shared" si="27"/>
        <v>-2.1609735225919247E-3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0.12920656458291191</v>
      </c>
      <c r="K845">
        <f t="shared" si="27"/>
        <v>0.15223227981893905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5.1155014518682096E-2</v>
      </c>
      <c r="K846">
        <f t="shared" si="27"/>
        <v>-2.4581705329488224E-2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0.11677933353547476</v>
      </c>
      <c r="K847">
        <f t="shared" si="27"/>
        <v>-4.6029554630051539E-2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0.13026101539166079</v>
      </c>
      <c r="K848">
        <f t="shared" si="27"/>
        <v>8.1645818695943229E-2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0.21161132757745293</v>
      </c>
      <c r="K849">
        <f t="shared" si="27"/>
        <v>0.27638801672697477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9.4213087544237295E-2</v>
      </c>
      <c r="K850">
        <f t="shared" si="27"/>
        <v>0.10694966892155922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0.13592157928115833</v>
      </c>
      <c r="K851">
        <f t="shared" si="27"/>
        <v>0.19214114572860752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9.0830855968597746E-2</v>
      </c>
      <c r="K852">
        <f t="shared" si="27"/>
        <v>3.2983884349186976E-2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5.4541218932047553E-2</v>
      </c>
      <c r="K853">
        <f t="shared" si="27"/>
        <v>0.13260451282998331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8.542558582088855E-2</v>
      </c>
      <c r="K854">
        <f t="shared" si="27"/>
        <v>7.9984565287945619E-2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9.163832194757493E-2</v>
      </c>
      <c r="K855">
        <f t="shared" si="27"/>
        <v>3.5522313775207204E-2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0.10742532610013922</v>
      </c>
      <c r="K856">
        <f t="shared" si="27"/>
        <v>4.5078638681835814E-2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0.16209580018056813</v>
      </c>
      <c r="K857">
        <f t="shared" si="27"/>
        <v>0.19941490267884032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-4.2975089284138512E-3</v>
      </c>
      <c r="K858">
        <f t="shared" si="27"/>
        <v>-6.1305041625585255E-2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0.11639920375583901</v>
      </c>
      <c r="K859">
        <f t="shared" si="27"/>
        <v>0.11761619805059254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5.5087185232342462E-2</v>
      </c>
      <c r="K860">
        <f t="shared" si="27"/>
        <v>8.5256528696234568E-2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7.5496195714717551E-2</v>
      </c>
      <c r="K861">
        <f t="shared" si="27"/>
        <v>9.9939198717783784E-2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0.18627657527210451</v>
      </c>
      <c r="K862">
        <f t="shared" si="27"/>
        <v>0.15334754606302425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0.11065930968435578</v>
      </c>
      <c r="K863">
        <f t="shared" si="27"/>
        <v>0.1651641049577619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8.6129065865125698E-2</v>
      </c>
      <c r="K864">
        <f t="shared" si="27"/>
        <v>-1.1309208115583669E-2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1.4632843867049328E-2</v>
      </c>
      <c r="K865">
        <f t="shared" si="27"/>
        <v>1.0435480455834645E-2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6.911438416546134E-2</v>
      </c>
      <c r="K866">
        <f t="shared" si="27"/>
        <v>-8.1123464411876456E-2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6.1373840518285316E-2</v>
      </c>
      <c r="K867">
        <f t="shared" si="27"/>
        <v>5.1933197500715789E-2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0.18953934140760365</v>
      </c>
      <c r="K868">
        <f t="shared" si="27"/>
        <v>0.27286125835915342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0.13083227825984345</v>
      </c>
      <c r="K869">
        <f t="shared" si="27"/>
        <v>0.16148240722925489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0.20716556334198066</v>
      </c>
      <c r="K870">
        <f t="shared" si="27"/>
        <v>9.2977695993900156E-2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7.5667093972724198E-2</v>
      </c>
      <c r="K871">
        <f t="shared" si="27"/>
        <v>-8.2923800770266842E-2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0.13764711490111647</v>
      </c>
      <c r="K872">
        <f t="shared" si="27"/>
        <v>0.11758715325978719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0.10957194282436866</v>
      </c>
      <c r="K873">
        <f t="shared" si="27"/>
        <v>7.5010560212222188E-2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0.1526997479835317</v>
      </c>
      <c r="K874">
        <f t="shared" si="27"/>
        <v>0.21641296134873156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0.12503411383685603</v>
      </c>
      <c r="K875">
        <f t="shared" si="27"/>
        <v>-2.3948322049171078E-2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0.10317408612402335</v>
      </c>
      <c r="K876">
        <f t="shared" si="27"/>
        <v>0.10067314768649038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0.17145202105175805</v>
      </c>
      <c r="K877">
        <f t="shared" si="27"/>
        <v>0.17065960437144523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1.9831791738949889E-2</v>
      </c>
      <c r="K878">
        <f t="shared" si="27"/>
        <v>1.5932402278423519E-2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0.12956273284891662</v>
      </c>
      <c r="K879">
        <f t="shared" si="27"/>
        <v>0.13322802570732595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0.18326386925260407</v>
      </c>
      <c r="K880">
        <f t="shared" si="27"/>
        <v>0.24051554568710065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5.6447920817782382E-2</v>
      </c>
      <c r="K881">
        <f t="shared" si="27"/>
        <v>-1.8193922811835295E-2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8.3561790710238615E-2</v>
      </c>
      <c r="K882">
        <f t="shared" si="27"/>
        <v>0.1075930908043774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0.12453934311689507</v>
      </c>
      <c r="K883">
        <f t="shared" si="27"/>
        <v>8.4023696503049639E-2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0.10489686496971129</v>
      </c>
      <c r="K884">
        <f t="shared" si="27"/>
        <v>4.2463563540159788E-2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0.10261548388396213</v>
      </c>
      <c r="K885">
        <f t="shared" si="27"/>
        <v>0.14706852367229528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0.16719216637943912</v>
      </c>
      <c r="K886">
        <f t="shared" si="27"/>
        <v>0.22669665384545823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4.7951138515176961E-2</v>
      </c>
      <c r="K887">
        <f t="shared" si="27"/>
        <v>5.3017268627603586E-2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0.21725947099562815</v>
      </c>
      <c r="K888">
        <f t="shared" si="27"/>
        <v>0.17138407845156256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4.9736393857423122E-2</v>
      </c>
      <c r="K889">
        <f t="shared" si="27"/>
        <v>-1.4376820146131952E-2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0.17281629494608164</v>
      </c>
      <c r="K890">
        <f t="shared" si="27"/>
        <v>0.1797386572779589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0.12445794053335812</v>
      </c>
      <c r="K891">
        <f t="shared" si="27"/>
        <v>9.5642773437045747E-2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6.358680992326593E-2</v>
      </c>
      <c r="K892">
        <f t="shared" si="27"/>
        <v>3.8894492105017608E-2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0.12987629460254979</v>
      </c>
      <c r="K893">
        <f t="shared" si="27"/>
        <v>0.10995670577022665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6.5205245856050364E-2</v>
      </c>
      <c r="K894">
        <f t="shared" si="27"/>
        <v>4.8715056085269381E-2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6.9600843130035672E-2</v>
      </c>
      <c r="K895">
        <f t="shared" si="27"/>
        <v>4.8893308955506587E-2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5.2925686792376636E-2</v>
      </c>
      <c r="K896">
        <f t="shared" si="27"/>
        <v>7.1180761787734026E-2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1.2246707583876804E-2</v>
      </c>
      <c r="K897">
        <f t="shared" si="27"/>
        <v>-1.2622104238865894E-2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6.8854264446062574E-2</v>
      </c>
      <c r="K898">
        <f t="shared" si="27"/>
        <v>-0.10146746805537454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-2.2095386002247142E-2</v>
      </c>
      <c r="K899">
        <f t="shared" si="27"/>
        <v>3.4641337855719101E-2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0.14696987325149879</v>
      </c>
      <c r="K900">
        <f t="shared" si="27"/>
        <v>0.12983366706558908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0.14950773390859906</v>
      </c>
      <c r="K901">
        <f t="shared" si="27"/>
        <v>0.19255756054423379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7.0759215885666027E-2</v>
      </c>
      <c r="K902">
        <f t="shared" si="27"/>
        <v>2.4272123613830576E-2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9.0239045770767357E-2</v>
      </c>
      <c r="K903">
        <f t="shared" si="27"/>
        <v>0.10985868554097911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0.12660260789478461</v>
      </c>
      <c r="K904">
        <f t="shared" ref="K904:K967" si="29">G904^0.2-1</f>
        <v>0.18626517081738991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3.0931359059016339E-2</v>
      </c>
      <c r="K905">
        <f t="shared" si="29"/>
        <v>-9.488924798866949E-2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0.21320565965825344</v>
      </c>
      <c r="K906">
        <f t="shared" si="29"/>
        <v>0.21809821526878381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0.24900965714862244</v>
      </c>
      <c r="K907">
        <f t="shared" si="29"/>
        <v>9.0712294594542886E-2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0.1716655059477179</v>
      </c>
      <c r="K908">
        <f t="shared" si="29"/>
        <v>0.15675440878813607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7.9526899429563036E-2</v>
      </c>
      <c r="K909">
        <f t="shared" si="29"/>
        <v>0.11821797656355337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3.5551442804689026E-2</v>
      </c>
      <c r="K910">
        <f t="shared" si="29"/>
        <v>-4.5328029996490438E-2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6.8780571589865502E-2</v>
      </c>
      <c r="K911">
        <f t="shared" si="29"/>
        <v>0.11461443704357954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0.15160641316454893</v>
      </c>
      <c r="K912">
        <f t="shared" si="29"/>
        <v>0.22124629587073419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9.99418043134217E-2</v>
      </c>
      <c r="K913">
        <f t="shared" si="29"/>
        <v>5.3193405498738633E-2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5.2137904711083483E-2</v>
      </c>
      <c r="K914">
        <f t="shared" si="29"/>
        <v>3.5808190320678834E-2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7.3447851195292069E-2</v>
      </c>
      <c r="K915">
        <f t="shared" si="29"/>
        <v>-2.234718444691286E-2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7.9515547096842942E-2</v>
      </c>
      <c r="K916">
        <f t="shared" si="29"/>
        <v>1.3197100324771283E-2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5.0659736444662373E-2</v>
      </c>
      <c r="K917">
        <f t="shared" si="29"/>
        <v>-0.12043921221650167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0.11282150951988013</v>
      </c>
      <c r="K918">
        <f t="shared" si="29"/>
        <v>2.8083032343403369E-2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0.10398825714174209</v>
      </c>
      <c r="K919">
        <f t="shared" si="29"/>
        <v>0.14625065599902487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0.15273993753263326</v>
      </c>
      <c r="K920">
        <f t="shared" si="29"/>
        <v>0.13251819187399483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0.26596952524343487</v>
      </c>
      <c r="K921">
        <f t="shared" si="29"/>
        <v>0.26477961580785503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-2.28572487869112E-2</v>
      </c>
      <c r="K922">
        <f t="shared" si="29"/>
        <v>-0.11731372920422445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7.6445684016828386E-2</v>
      </c>
      <c r="K923">
        <f t="shared" si="29"/>
        <v>8.2572750967674358E-2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0.15852269846117095</v>
      </c>
      <c r="K924">
        <f t="shared" si="29"/>
        <v>0.13350923593285202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-1.0350446234441812E-2</v>
      </c>
      <c r="K925">
        <f t="shared" si="29"/>
        <v>-1.1795748250513771E-2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0.12838695672366951</v>
      </c>
      <c r="K926">
        <f t="shared" si="29"/>
        <v>0.17580381027117653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0.16377158364837263</v>
      </c>
      <c r="K927">
        <f t="shared" si="29"/>
        <v>0.19115246300102218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0.19889878756535606</v>
      </c>
      <c r="K928">
        <f t="shared" si="29"/>
        <v>6.301434781533799E-2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0.15239274670360969</v>
      </c>
      <c r="K929">
        <f t="shared" si="29"/>
        <v>0.1838360668600425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0.1113024641070719</v>
      </c>
      <c r="K930">
        <f t="shared" si="29"/>
        <v>0.12222251086776414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0.14149572587539572</v>
      </c>
      <c r="K931">
        <f t="shared" si="29"/>
        <v>0.20880411082720141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0.1294676222255613</v>
      </c>
      <c r="K932">
        <f t="shared" si="29"/>
        <v>0.13320412409954541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0.23639935846676918</v>
      </c>
      <c r="K933">
        <f t="shared" si="29"/>
        <v>0.1195049508576671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0.12048205842096094</v>
      </c>
      <c r="K934">
        <f t="shared" si="29"/>
        <v>0.16407487547421207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0.15950278215127134</v>
      </c>
      <c r="K935">
        <f t="shared" si="29"/>
        <v>0.19636355538331052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0.15609335077384245</v>
      </c>
      <c r="K936">
        <f t="shared" si="29"/>
        <v>0.19637799393819888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9.4729973820486313E-2</v>
      </c>
      <c r="K937">
        <f t="shared" si="29"/>
        <v>7.7710182954477736E-2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0.15984391723383462</v>
      </c>
      <c r="K938">
        <f t="shared" si="29"/>
        <v>0.21658294785284848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0.21168423056976016</v>
      </c>
      <c r="K939">
        <f t="shared" si="29"/>
        <v>0.25159237870311268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0.14149409923010947</v>
      </c>
      <c r="K940">
        <f t="shared" si="29"/>
        <v>0.14929040938886451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0.12772430701184057</v>
      </c>
      <c r="K941">
        <f t="shared" si="29"/>
        <v>0.22497837615551863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8.419402263899034E-3</v>
      </c>
      <c r="K942">
        <f t="shared" si="29"/>
        <v>-1.1510476091271538E-2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1.9045384584210456E-2</v>
      </c>
      <c r="K943">
        <f t="shared" si="29"/>
        <v>-0.19778576413622762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8.3401096647821138E-2</v>
      </c>
      <c r="K944">
        <f t="shared" si="29"/>
        <v>0.14425913515478794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6.5639909943033814E-3</v>
      </c>
      <c r="K945">
        <f t="shared" si="29"/>
        <v>-9.8597004328566662E-3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0.12738478422676902</v>
      </c>
      <c r="K946">
        <f t="shared" si="29"/>
        <v>0.15144938277422781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0.11152018650639528</v>
      </c>
      <c r="K947">
        <f t="shared" si="29"/>
        <v>0.1412383806451607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0.16594496141639214</v>
      </c>
      <c r="K948">
        <f t="shared" si="29"/>
        <v>0.21350672355813316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0.10579701614698744</v>
      </c>
      <c r="K949">
        <f t="shared" si="29"/>
        <v>9.6241577668869427E-2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3.0738778826566948E-2</v>
      </c>
      <c r="K950">
        <f t="shared" si="29"/>
        <v>7.366669270403281E-2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2.2681919149694307E-2</v>
      </c>
      <c r="K951">
        <f t="shared" si="29"/>
        <v>6.6313841128179396E-2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0.10000061443621</v>
      </c>
      <c r="K952">
        <f t="shared" si="29"/>
        <v>0.16432389489442722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5.266987394174194E-3</v>
      </c>
      <c r="K953">
        <f t="shared" si="29"/>
        <v>-5.1174361330503237E-2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0.10872083543363753</v>
      </c>
      <c r="K954">
        <f t="shared" si="29"/>
        <v>9.1756106912343371E-2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0.10150854410949961</v>
      </c>
      <c r="K955">
        <f t="shared" si="29"/>
        <v>0.12096871497484374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0.1014151468332769</v>
      </c>
      <c r="K956">
        <f t="shared" si="29"/>
        <v>0.10142291651200641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0.1513675456312924</v>
      </c>
      <c r="K957">
        <f t="shared" si="29"/>
        <v>0.19840741425284958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0.18154221853042229</v>
      </c>
      <c r="K958">
        <f t="shared" si="29"/>
        <v>0.16804864399275998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9.0224016614284253E-2</v>
      </c>
      <c r="K959">
        <f t="shared" si="29"/>
        <v>0.10450464906738199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0.16894600923961312</v>
      </c>
      <c r="K960">
        <f t="shared" si="29"/>
        <v>0.25023087285123014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0.17645005485960086</v>
      </c>
      <c r="K961">
        <f t="shared" si="29"/>
        <v>6.3602829352400692E-2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4.8683062115896014E-2</v>
      </c>
      <c r="K962">
        <f t="shared" si="29"/>
        <v>6.3071605892806915E-2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0.14921772160904778</v>
      </c>
      <c r="K963">
        <f t="shared" si="29"/>
        <v>0.16308077170467672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9.6044797450648201E-2</v>
      </c>
      <c r="K964">
        <f t="shared" si="29"/>
        <v>5.6614737073681587E-2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0.16742070811620158</v>
      </c>
      <c r="K965">
        <f t="shared" si="29"/>
        <v>0.18215037910869936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7.3189812751826233E-2</v>
      </c>
      <c r="K966">
        <f t="shared" si="29"/>
        <v>8.3031982395695536E-2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0.15990260369341591</v>
      </c>
      <c r="K967">
        <f t="shared" si="29"/>
        <v>0.17535383077119637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0.11463357740746472</v>
      </c>
      <c r="K968">
        <f t="shared" ref="K968:K1006" si="31">G968^0.2-1</f>
        <v>0.13993217918125023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6.0247349775760295E-2</v>
      </c>
      <c r="K969">
        <f t="shared" si="31"/>
        <v>7.0068602348705156E-4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0.16793594907565956</v>
      </c>
      <c r="K970">
        <f t="shared" si="31"/>
        <v>0.12048161241172561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0.1264414186824987</v>
      </c>
      <c r="K971">
        <f t="shared" si="31"/>
        <v>0.15852043818537331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5.9172022544511371E-2</v>
      </c>
      <c r="K972">
        <f t="shared" si="31"/>
        <v>3.5084418278078955E-2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0.10285345223683384</v>
      </c>
      <c r="K973">
        <f t="shared" si="31"/>
        <v>-4.6431400647928278E-3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0.12487981905701218</v>
      </c>
      <c r="K974">
        <f t="shared" si="31"/>
        <v>0.19316287393587972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-3.400508822304027E-3</v>
      </c>
      <c r="K975">
        <f t="shared" si="31"/>
        <v>-9.3903407803286321E-3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6.7852144178121909E-2</v>
      </c>
      <c r="K976">
        <f t="shared" si="31"/>
        <v>4.9254419683816941E-2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2.3950136132912858E-2</v>
      </c>
      <c r="K977">
        <f t="shared" si="31"/>
        <v>4.4246171656102229E-2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8.2121225458272162E-2</v>
      </c>
      <c r="K978">
        <f t="shared" si="31"/>
        <v>0.15382007891301375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0.19089303995549067</v>
      </c>
      <c r="K979">
        <f t="shared" si="31"/>
        <v>0.23528431614764012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1.4348882880616198E-2</v>
      </c>
      <c r="K980">
        <f t="shared" si="31"/>
        <v>-2.7587792492193675E-2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0.13607114133793541</v>
      </c>
      <c r="K981">
        <f t="shared" si="31"/>
        <v>0.16905701356059533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0.10442947078085751</v>
      </c>
      <c r="K982">
        <f t="shared" si="31"/>
        <v>0.14132430148479203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0.14516388990107965</v>
      </c>
      <c r="K983">
        <f t="shared" si="31"/>
        <v>0.12019268441002806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0.11200966109993393</v>
      </c>
      <c r="K984">
        <f t="shared" si="31"/>
        <v>0.10490958483071733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0.10836076483232393</v>
      </c>
      <c r="K985">
        <f t="shared" si="31"/>
        <v>0.17572864735297133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0.11381261747410343</v>
      </c>
      <c r="K986">
        <f t="shared" si="31"/>
        <v>0.14820585489081339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9.3612838605406257E-2</v>
      </c>
      <c r="K987">
        <f t="shared" si="31"/>
        <v>-2.9171917756854016E-2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7.1562513636218128E-2</v>
      </c>
      <c r="K988">
        <f t="shared" si="31"/>
        <v>4.1321383619038921E-2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0.19076926041310482</v>
      </c>
      <c r="K989">
        <f t="shared" si="31"/>
        <v>0.20553782529712472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0.16574196025268706</v>
      </c>
      <c r="K990">
        <f t="shared" si="31"/>
        <v>0.21230631641478181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5.5232516436687806E-2</v>
      </c>
      <c r="K991">
        <f t="shared" si="31"/>
        <v>-2.2657109742235781E-2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-4.4533117776887066E-3</v>
      </c>
      <c r="K992">
        <f t="shared" si="31"/>
        <v>-3.8076830347798629E-2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0.1268953778743227</v>
      </c>
      <c r="K993">
        <f t="shared" si="31"/>
        <v>0.24080729480341811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0.10868584772052636</v>
      </c>
      <c r="K994">
        <f t="shared" si="31"/>
        <v>3.7875431032575735E-2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-2.0435630305587482E-2</v>
      </c>
      <c r="K995">
        <f t="shared" si="31"/>
        <v>-5.5215193210515379E-2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9.8638559590002339E-2</v>
      </c>
      <c r="K996">
        <f t="shared" si="31"/>
        <v>0.13873730213953728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0.19914021927601788</v>
      </c>
      <c r="K997">
        <f t="shared" si="31"/>
        <v>0.19201248618442013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2.7519369251035375E-2</v>
      </c>
      <c r="K998">
        <f t="shared" si="31"/>
        <v>5.8949065300150982E-2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0.1909280062384564</v>
      </c>
      <c r="K999">
        <f t="shared" si="31"/>
        <v>0.27479062996061265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0.16998150860679595</v>
      </c>
      <c r="K1000">
        <f t="shared" si="31"/>
        <v>1.9175385363296549E-2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0.1426996383189667</v>
      </c>
      <c r="K1001">
        <f t="shared" si="31"/>
        <v>0.12800136847490906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8.2389298061443794E-2</v>
      </c>
      <c r="K1002">
        <f t="shared" si="31"/>
        <v>9.5896335153003553E-2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8.2680771563583111E-2</v>
      </c>
      <c r="K1003">
        <f t="shared" si="31"/>
        <v>3.6348217190642185E-2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0.10556588147959234</v>
      </c>
      <c r="K1004">
        <f t="shared" si="31"/>
        <v>9.2233519813577303E-2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0.29095508508559087</v>
      </c>
      <c r="K1005">
        <f t="shared" si="31"/>
        <v>0.23575468691622015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6.6409375634842061E-2</v>
      </c>
      <c r="K1006">
        <f t="shared" si="31"/>
        <v>3.9604019921365197E-2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5" sqref="L15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7.2290210128617874E-2</v>
      </c>
      <c r="F3" s="1">
        <v>0.20148250237479462</v>
      </c>
      <c r="G3" s="1">
        <v>0.35420502642816126</v>
      </c>
      <c r="H3" s="1">
        <v>0</v>
      </c>
      <c r="I3" s="1">
        <v>0.37202226105385811</v>
      </c>
      <c r="J3">
        <f>SUM(E3:I3)</f>
        <v>0.99999999998543188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9.9999998886460134E-2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3.7556284865196021E-2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5.5609266327470097E-2</v>
      </c>
      <c r="L7" t="s">
        <v>34</v>
      </c>
      <c r="M7">
        <f>AVERAGEIF(returns,"&lt;="&amp;M5,returns)</f>
        <v>2.4848139437438261E-2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0.13241354771441882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0.14186053686367339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8.7767398702308208E-2</v>
      </c>
      <c r="L10" t="s">
        <v>50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9.2342334427458317E-2</v>
      </c>
      <c r="L11" t="s">
        <v>51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0.1389650762682102</v>
      </c>
      <c r="L12" t="s">
        <v>44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2.411926459869429E-2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7.7469563667291741E-2</v>
      </c>
      <c r="L14" t="s">
        <v>52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4.5492629577622568E-2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0.10526398658018099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0.12717287518346931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8.0647604977457155E-2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7.6723386251025927E-2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0.11086433371696414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7.4038201110229851E-2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6.1719139966119663E-2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0.15058799095034336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0.17829107925300502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3.9996477385156437E-2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4.604395264370531E-2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5.5021999332816929E-2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6.4366254566188053E-2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7.5264192949231701E-2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0.15222747133275383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8.9904237724275138E-2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-1.1374856890857821E-3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0.10040650859090938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8.5809592140486668E-2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0.10766073338817095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0.14028134622196697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7.967038181907915E-2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8.943362169614133E-2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0.12919609006006083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0.12307428125460129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5.8698944568693845E-2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7.2500358576977453E-2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0.11206994503855827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0.13496920469195195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6.461532334379716E-2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5.42317197355624E-2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5.5965188223802809E-2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7.9718652718602456E-2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5.4445821430570973E-2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3.02505029392377E-2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0.10469235214869732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0.12352642857057039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8.9460214079362999E-2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0.1103485266959674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9.4028673895823811E-2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0.1012449046528161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9.9257589042513361E-2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8.0550205623398874E-2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0.17373814604282112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0.10246053184794501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2.35490824332798E-2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6.7910704962631296E-2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2.6366533788053426E-2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0.10719437195338566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9.7625726460193407E-2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1.2995160929947458E-2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1.4596270297708935E-2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4.8874102153708465E-2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9.1104004680965245E-2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0.11587510287597547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9.2718608862445873E-2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9.3561029052834366E-2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0.12867948472003587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9.3063683526880769E-2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4.6453457387661601E-2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0.12531093034109708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2.9597275531579204E-2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0.10261519218422444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0.10106729680987114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9.0464074523286975E-2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3.8663528455678664E-2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4.8312209952402485E-2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0.11720167022069505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9.6252667551512072E-2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0.10471214655704109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7.7890121383315414E-2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8.3929840132062727E-2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7.1300961178301092E-2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0.10105149875603425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0.10588550016312759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0.13171435850586266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0.15693595285882855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0.14703082007724921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6.0401674438545605E-2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0.13152322705648811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0.1231847821748544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8.9282166237884653E-2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3.6274367984171496E-2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5.7825797452807359E-2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9.233394549610674E-2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0.12920828365263648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8.0635877591594296E-2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9.5745480182699572E-2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7.7114483597361394E-2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0.11184887872531979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0.11878745081477149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0.12451465848111942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0.12854159036485791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0.13827187574237598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4.8486075379233773E-2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0.17518463517498106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0.11278194369206251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5.7661335725891716E-2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0.13231545812394341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6.2265868223488896E-2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0.13526467032902367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0.10772772513163775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0.13625917369547391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0.13324001775057503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0.1615138040158195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7.7538252333939184E-2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7.3646680453035351E-2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5.8261742570968833E-2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0.18973471835691624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9.7113436200508607E-2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1.2695748690398023E-2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4.8298001038793004E-2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8.6829102419933468E-2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0.14768038892509949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0.1731642677837808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0.14707073232362289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9.4952079383838317E-2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0.12574494149717741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8.4178550777644245E-2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0.13935635392383983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4.5849527495507969E-2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0.18200238641790278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0.14276442062325656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0.11746826512060826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0.13391767170450741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9.7421711051327353E-2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8.4945538080855698E-2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0.11956571867977539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4.7539601606810367E-2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4.058127553040447E-2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0.16048218084232957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0.1627845952002287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9.3126199305219481E-2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3.0061459869686891E-2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8.8953003250844986E-2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0.1590159862038496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6.8716322228671967E-2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0.16010167826064503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3.0707484755042147E-2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7.0538341926645876E-2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0.13456798334564901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3.6610644699944572E-2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7.4224320527707555E-2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7.3598594790209138E-2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0.11062943568953898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6.3130464579456147E-2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2.6722007019188698E-2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7.420091827874975E-2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0.12835524963582312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3.2078535941623132E-2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0.15455322397030535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6.0722727653546693E-2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6.0598843413192549E-2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9.1661262007395772E-2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0.11217339996230291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0.12802858715270937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0.14425067217188148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0.14614581107550917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6.8286937605226194E-2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6.4055472520987644E-2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2.0532260850531392E-2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0.10404914851677782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0.10547748574965388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6.2047974499231939E-2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0.15976965383923658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6.6281900902880553E-2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6.8309318753003723E-2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8.1766328906991426E-2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0.14399235050033221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0.12124381358011616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0.14033307979084664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9.8198706472157227E-2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6.6293514509557117E-2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0.13996929756521759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0.12994373907351497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8.8433122274353737E-2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0.11815676751700721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7.1796277180079304E-2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0.15119320047569929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0.10177472274044508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9.636448854842472E-2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0.16697697170438031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4.6687330151965689E-2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0.10343398969225692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0.10259274531052243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0.12637556012853968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0.17467608145115343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0.19567125875047853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4.8838123260682487E-2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0.11080165604648329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7.8811028213167322E-2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7.1746983679655818E-2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5.6189269541939701E-2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6.6982159664710883E-2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0.13005018864288487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5.095567192963868E-2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0.10311503986872017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0.11761486426375511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5.0343357879645501E-2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6.3309217520072236E-2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0.13413858234793086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0.12909118718615575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6.8162365685243032E-2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0.10195632425644452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5.0687406212009067E-2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6.6323476000395454E-2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7.2850029657442805E-2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0.13825742438411326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0.14423026465123878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0.10787600547332521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5.8522216196715382E-2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6.9728865894359116E-2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0.13417783637888903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1.7533719068659748E-2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5.6686540295810772E-2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7.0545121063329219E-2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6.1788785859798745E-2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9.4613071811005645E-2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4.2679480012658644E-2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0.10265930059791617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0.10751468122962637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5.9250276720879347E-2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0.11425829718335456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0.1126295343148116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7.9465537380118523E-2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0.11271653819796112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0.17481903708160895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0.10517568268298483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6.9101542199817567E-2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9.8834316478586981E-2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0.15119080501156645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6.198310441430932E-2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0.1020084921580573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5.3166278445930581E-2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0.16049976301030888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0.11935708350409913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0.1493490942349609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7.965120178124363E-2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8.1763043185972162E-2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8.5785745734544117E-2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0.10401032888190143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9.6597739337133337E-2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3.7604991083142192E-2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0.13249089487005739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0.1732848238960909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6.7051188277511331E-2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8.1576251196366911E-2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0.10514733546040178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0.1042222839175857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0.14078675200242974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0.14786676471552962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0.12446193441384801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5.23186019367472E-3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0.17443934514944992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7.4953307040517059E-2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7.3857134910522149E-2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3.1625974117905686E-2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0.10192616591559633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8.5839187160456687E-2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0.18888512506704447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7.3279394951863752E-2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0.13217009590288709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0.11570599410301852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0.10375271116321749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0.17782579104309293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0.1165827885488917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0.17096282451570932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0.15649613114794358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7.3933686569733537E-2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0.1292602724450671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0.10142761040058845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0.13298788676148443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1.5926766817344173E-2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7.5749294100138531E-2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0.11621587162492553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5.8659516106788878E-2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0.12585352242064518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0.10727575795295596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0.15546437920697032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4.4415440330632716E-2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7.0797116555699979E-2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5.039096628901607E-2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7.1865186679331394E-2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9.0527504681318982E-2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4.7044276964163911E-2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5.1981700725839186E-2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7.447751613550424E-2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0.11779454896514641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8.8848650344721447E-2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8.7415646335621267E-2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7.0154309306352136E-2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0.12988896851428966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7.6132534367997051E-2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0.1270955456542151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0.1191581872995231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3.6898908588893997E-2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0.12143994079560461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6.3187060009497253E-2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0.13206645817335771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0.10140236098276212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0.11842033541337815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9.8706789199399791E-2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4.7171362427501418E-2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6.8416216925790696E-2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9.212607163589781E-2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0.12844276690840406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3.9214236413438686E-2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0.12075642989358015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5.9085583288408294E-2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0.1132949735942812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0.13395369824530778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0.14207674050554076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7.2518027460443557E-2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8.7167778600258039E-2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9.5287020544042367E-2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4.1001913495865461E-2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6.8788582077698113E-2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0.12258141607952688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5.1623714598856285E-2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9.6811658887875573E-2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0.16442706106032956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9.1786536480626513E-2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6.0622834734069819E-2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7.0912962023222059E-2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9.3301537410716229E-2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0.11684113794181883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8.7822842882656182E-2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0.11168689407814791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0.21705204727440419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0.11344346758513724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0.10185853655453125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7.5159591801038816E-2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0.12476130782027051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0.13047301207305173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8.9562985513627513E-2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0.16643483407905357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1.4980897253973335E-2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0.17408221122376144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0.10004555365933077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4.2783633536741528E-2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7.5869037822171359E-2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5.9880411672051048E-2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0.14820793166862267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3.7740299096647334E-2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0.13607981266644109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0.14117040868201669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9.7440937590110854E-2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9.4375834624053967E-2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0.12889814929121313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0.15644135436250362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0.14118597476817318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0.10009488146594681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3.6508166194274994E-2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8.5772538331090331E-2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8.4332903563411499E-2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0.17014611733835294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0.11626337782242691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9.5867306660497587E-2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9.3678691961692317E-2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0.13042213207427111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0.15033621416973819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4.2867254998714799E-2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4.7465984181562115E-2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0.14847877228730999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0.14487256137301507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8.3557823137212939E-2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8.8784688152815594E-2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9.7950100614971891E-2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7.4056534725953416E-2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0.1235372379115629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0.12718561698864583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7.4612315179083621E-2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0.1314443598466275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3.6744076944559501E-2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3.7958090135054245E-2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0.10370024288398438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0.12737107086940225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0.19209401044866281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0.10616801413761201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0.17434539675975835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8.3167695375148787E-2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0.15588062701032634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0.14917358697488292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4.0177610895622884E-2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0.11010836204272256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0.12821101327512197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4.9836838378321868E-2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8.1052305439694328E-2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9.5644030182288953E-2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0.15468999582282184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5.0954375075363378E-2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6.8725895541712934E-2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0.15082632682569241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5.999668554950599E-2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8.814747921320909E-2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0.13291087518622535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0.12630536787581281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0.15300938223954041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4.3483149859101955E-2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0.2884795083247631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6.9606340687130785E-2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9.6037781077195739E-2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0.15263655963754696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0.1395647272613707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8.6494152991323014E-2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7.2598327485269953E-2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0.13565067528893504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0.12924218670264787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8.4932180421077419E-2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5.414287306153942E-2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5.7607741603480589E-2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8.9829968161547535E-2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0.13460936332710394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0.10800496101105539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3.7556035533226284E-2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0.11357713420166782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0.13470430554035095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0.10122021540656667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3.8270705787906811E-2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4.3914317024040139E-2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0.10093332092190788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6.031880050651317E-2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6.2863639591006715E-2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0.12707862216518984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0.13514142041101862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0.11803888028623799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0.12579972285295948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0.16787047360871377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4.28099182279158E-2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0.15975375675811465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8.6666907566068652E-2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9.8798144346240457E-2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0.25751880817401385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7.0117429032301004E-2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7.5818336142816856E-2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0.12244849096096977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0.10141192657327469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6.3373873524191771E-2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0.15761076416861841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4.5467019698028466E-2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8.2026196576091337E-2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9.2934965384320778E-2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0.13057183851724452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8.7887339889770599E-2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6.2454795788100093E-2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0.11514919763394094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5.9182975327895848E-2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8.8419628962097985E-2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0.12619619201636545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8.8121249891712994E-2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7.7376964222588995E-2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0.12995379106657801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0.14557750259517444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0.12677821743743078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9.758663330252193E-2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4.6820079241301826E-2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7.9636933147738009E-2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9.8419098560588836E-2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4.5967650861773901E-2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0.17405349846857399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0.17583818412690588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0.10400510103124572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0.13436639403836814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9.9195596280353904E-2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0.16823887917880676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0.10476790601177632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5.2131380081531287E-2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0.13108557580585956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8.066414799470234E-2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0.10486882652866103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0.13297980701267598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6.8758073863727676E-2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9.4351990125502549E-2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7.5150556889078013E-2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0.11027841170335617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0.14106616945567896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4.858373758475909E-2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0.10652527344097851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0.17130223741175077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4.8894351172096506E-2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0.1076822575281462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0.18918454370137439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0.11345941738909771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4.2419778215676551E-2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0.12478061693824793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0.10787090480736716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0.10296046896775501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4.8785543029049583E-2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5.3048727596552991E-2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9.1206745740975759E-2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0.10705918709329376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9.9905836020476313E-2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0.12840927442794747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5.8649123408932136E-2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0.12469908431168042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0.13151455690467473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9.2633383780132084E-2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0.13884931935525158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-3.3321785721019959E-3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2.3397806150980527E-2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0.1092930408778674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2.1377713558023759E-2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4.1023850066152834E-2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0.13412498107245296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8.8873518213133718E-2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0.12910185454342105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0.11706624106822838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0.11724704318140655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0.10411601105202184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5.3803057664881582E-2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0.14081288686852922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7.405163874970766E-2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8.1713309074410656E-2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7.3732722995337285E-2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0.14172293012850146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0.11652329981143539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-3.511206405286349E-3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0.12462710954369194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0.13913005279515289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3.1742380197222975E-2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0.13319091536511274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9.8977421528041454E-2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0.10662033273128735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6.8456620901931942E-2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0.10869829709407841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0.11272957954139229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0.12306916546837243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0.11373703302735194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0.12452601209460235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2.3589692521994499E-2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0.13475311994186545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5.5502055378152892E-2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0.11856269340655645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0.14597704304807957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7.6913875892551387E-2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0.11938565979970428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6.7901213135534766E-2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0.11394302991669902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0.14646754753769442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3.6589589220234142E-2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7.4061164512236433E-2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5.9506804765311783E-2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5.4141960214614704E-2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0.15467197927687759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0.1209031133886973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0.16765012483841102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0.12390360761198149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0.1331893348210369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0.13245810643130596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0.1400722332334805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0.11735801349600994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6.4854660001204323E-2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7.9433969375749536E-2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0.16658695496292486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0.15277778895728344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4.9354087739819086E-2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5.767770058036592E-2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0.11721667376791367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0.11089400120009207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0.1525439407702518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9.3671207004343948E-2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0.11565721267051243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6.4538263782813132E-2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0.16995201983147257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8.463234849757395E-2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7.7310794310289754E-2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0.10594472143543077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8.5144664313587803E-2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0.20507131324110639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0.10559538893885345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0.12603146723317793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4.0505730137252671E-2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0.16819257232554619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0.14763345912237269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0.12023810272626756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0.14170320585354612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5.088303436224284E-2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7.9440325809703394E-2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0.11286184192127591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6.2509996096398401E-2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0.12945210420032049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0.13196437450269949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9.3051093655277306E-2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0.15590812841417256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0.18425764619722673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9.0465270133141207E-2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2.4560811783844949E-2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8.2768275339183184E-2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0.13371488836699807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3.1273365158010602E-2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9.407998761056624E-2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8.2220694585850795E-2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4.6529572056099866E-2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6.8244531810868203E-2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0.11559957555157996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9.7842999222824023E-2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0.1380550313892166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4.1538000943810216E-2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0.11495194315050394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0.14445365910008268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0.18172701724432816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7.1824285936161525E-2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0.11998134285782736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0.15251537664928927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2.2928344945846391E-2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9.5862352608894197E-2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9.814229671191077E-2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8.003377514660337E-2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0.10427261510412955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0.12811697311226711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0.1062849485226629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0.15044191739252977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0.12036007335361876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4.8065513721577302E-2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0.10814980707851629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6.3242060637766828E-2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0.20675893503256848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0.10464943127024928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8.2003847103091054E-2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9.4932816161336531E-2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8.4263839248894357E-2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9.051503698459995E-2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0.10303165541725656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0.12885821471115566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0.10671034382936972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7.6425373308339983E-2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0.10991541157469586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7.4407063031635801E-2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0.18108027251840597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0.15141517756973255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5.3759276799510092E-2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7.3853362898893771E-2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0.19937469371616623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0.11852066966569486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0.21204249533328157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9.4001935103259271E-2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7.161154890003707E-2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0.14911921617071622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8.8178294675810731E-2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6.3791294966915713E-2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0.12399566419747865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6.3594429090158222E-2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7.9178273566377078E-2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0.12721888595753783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9.5675501668931684E-2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0.10565447156487973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0.1598720506496214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6.6144523329827232E-2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6.6270214375705017E-2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0.12913849367431252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0.17358906120120077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7.2300585306151799E-2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8.3450891099879687E-2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7.4606003262667864E-2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6.9643460641567012E-2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0.11228693427301351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0.11590087824777173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9.5374061218750139E-2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4.7027487477473873E-2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0.14520596380152972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7.768915747558891E-2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9.3855060534765222E-2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0.11289171843466228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9.1541243846297027E-2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8.3238383092243184E-2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0.12878388880155422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9.2621844402798414E-2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9.7593675234742383E-2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5.1213852101220869E-2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0.15961013462376217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3.3259028677428581E-2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0.13767359297211623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2.4673331188458825E-2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1.0334733120227924E-2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2.951286240529849E-2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5.8245703035713747E-2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0.11778957527412337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8.1521459773836735E-2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0.13006799498644206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6.4534070588200709E-2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7.0868479841992293E-2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0.16875026500849089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0.10594801588678227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0.15243477264462091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0.13068904680276772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0.14631562635471829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0.10186854018196367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0.12675703466781441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7.069350969801147E-2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0.16541022582881904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8.0378109684019483E-2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7.2851389904343478E-2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0.10860090703088487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0.13077580014644741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7.7130549077500055E-2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0.12759413353000904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0.11613262479974007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4.3481824835489125E-2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8.8038259338447888E-2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6.9169548338023912E-2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0.12493262718178566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6.4728447432014669E-2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6.655191329417498E-2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0.15292376610166225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8.2528894983309842E-2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0.17615584078444746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0.10878773054724133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6.0743052388075425E-2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0.12602940034936538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0.17814850460486431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8.9263008515156672E-2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0.15660612772736626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4.5783787318834035E-2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0.10096302563469894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0.12216627000682623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0.11836669491848029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5.1650299700658708E-2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2.4166659684723868E-2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0.1298640502703674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0.13413083299371986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4.5692340106138207E-2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0.15222370622202752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8.3217139266962947E-2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0.20440541071197771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0.10752137943125195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0.10756689872687786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9.5456191926183598E-2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8.437194422980987E-2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0.12016822004975913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7.6067894408893943E-2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8.2868390367310418E-2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0.14187585307077177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0.16052025103336409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0.17129817092722699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0.12331173741466261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0.14231442117563198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0.14042111829228587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4.7891189856246408E-2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9.1667903926291983E-2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0.13127153293078808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3.3496742842387128E-2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6.9227476281120914E-2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8.3197039520955363E-2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6.64985350283398E-2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0.13671569881492784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7.7420141063356152E-2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0.10087144607267962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0.1161013902461876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6.6384202619842902E-2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0.17476235583985922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0.16074438739430663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0.11537636573977994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4.7870683981235285E-2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0.10531163633424079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0.11206662816684809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8.2301497809947444E-2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0.10159090013748395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0.16204032744315655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0.10145357903237517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0.10770176661952946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0.10858672034680517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9.7288086249788686E-2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0.11337583841026833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1.7421395024657782E-2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6.4074178870126008E-2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8.5138012590177947E-2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7.6494008549125025E-2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9.8955457452015949E-2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0.14916801769203691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0.12462828425574513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0.16003310644927815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7.9159462583991314E-2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9.3833581294712198E-2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6.6307053705977559E-2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0.12570378693202788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8.5843462923629987E-2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0.10775560810818074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8.1553516010548721E-2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0.14811974787821747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0.10833063417692435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8.2421382261703924E-2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0.11781705575496115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0.16158742176408181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0.12795815876799455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5.7715118503045559E-2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0.11106686784098829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0.11069969747424002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0.16845301178593952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0.14302066337488339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7.4824023023400299E-2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0.11766936465800248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3.8421941363105949E-2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0.10906079297517102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0.23532287239470318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6.5870852908100463E-2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0.14197711339905572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0.10985521555749322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0.12350063831121028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0.13771634673998534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0.17006411618480599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0.16583007433216368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7.3557852750149477E-2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8.6772948609012523E-2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8.2115847251996055E-2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7.8198138584533616E-2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0.11790181384850196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0.10162080932837503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0.13574472766345713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0.12627763570856332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8.0931538937387248E-2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5.2304343249343299E-2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0.13838988503369931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8.825849810240971E-2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5.5533063766212587E-2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9.4663631816089167E-2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7.6009096683066657E-2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0.12171473887428075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5.8245406082130913E-2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9.0387551645559228E-2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9.159908096300895E-2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9.3371173010549091E-2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9.8498141338660083E-2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9.2706567239821958E-2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0.17755274765677975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3.8635461245159597E-2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4.6722838934548649E-2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2.2417103595125498E-2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4.3597914532380821E-2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6.5687131233379104E-2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0.11151349858075865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8.2975305143225597E-2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0.10723722390988732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0.11876306181157648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0.16282373680866735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8.2504311177860057E-2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0.10892141166880065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0.10056153771982412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7.4160042764127576E-2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6.352317406541852E-2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9.559966822167576E-2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8.7571521092702165E-2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0.14550693287910632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2.4902724361661077E-2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9.3486476054349454E-2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3.2890064332652846E-2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5.4687842286650579E-2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0.11999014078635262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0.10532278635799441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7.6016936286992909E-2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3.7556285762921915E-2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9.6392316293060665E-2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6.6451663219952994E-2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0.14513539650409979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9.2605065743804449E-2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0.15769906681107138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9.797665587350779E-2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0.11520778790867103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8.3292878138512494E-2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0.13137182375990974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0.13169272365089379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9.5438223052831672E-2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0.12850350185218073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5.6583585499438538E-2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0.11653607337286687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0.15737307601238038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5.8793461250135515E-2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5.1108228035328329E-2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0.10544074720610341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8.4668324849116239E-2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7.716104782542188E-2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0.16200593664662977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6.7771217025208719E-2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0.15637359434344988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5.6294553790131152E-2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0.13616433210623691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9.8007319796403758E-2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6.7987997618506046E-2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9.0021676379185234E-2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9.4367152611671612E-2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3.794342939940254E-2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8.9152945565974751E-2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3.2565897479138295E-2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0.10062900682529796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2.2165758846015571E-2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0.14476892732395252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0.12598568071881866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8.2659087930082142E-2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7.2710006300225061E-2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0.145829301100451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3.9367469956670176E-2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0.20660898971376485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0.19330281046999076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0.15351421388246056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6.9069452313737401E-2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5.9457332601271506E-2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5.3966359969924271E-2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0.12558344240072006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7.9754816410795959E-2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5.9949512760843593E-2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7.3422087338823827E-2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6.1591300725850395E-2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6.7445197822886049E-2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8.4201661772179248E-2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8.1948138184107178E-2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9.1277883978618801E-2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0.22966630112665776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3.7556284865196021E-2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5.0171286424135264E-2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0.10383425892548881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3.7207269425069356E-2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0.11877723863879153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0.15223314308469771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0.15375736441867738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0.13246460989157183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7.9106050976513131E-2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0.14705629876119941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9.5479147792315366E-2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0.17328698076621585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9.6674789073569967E-2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0.12857129981523818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0.10427614601913926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6.9413692191432785E-2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0.13309237382480021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0.15727637521690552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0.11253317512887229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0.11085302491857285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4.0119036585489765E-2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5.9547095323329469E-2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0.12884635102606956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4.8938969782363895E-2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8.8562793522461547E-2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9.4399115664976829E-2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0.13850630398740815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7.8791944469727371E-2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7.9449330360514825E-2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5.0519540636102978E-2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9.5328757404266273E-2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6.1143670115826332E-2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0.14869299212177811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0.11008542916846187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5.6539832175154903E-2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0.10299064926164458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0.14079514364763734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8.5645571720224245E-2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0.17246843866061501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0.12886090347376933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3.9832896811287988E-2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0.13000510063702264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6.1944379124319271E-2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0.12506641750372616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5.8324073257743025E-2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0.1198207409930081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9.9183966116396682E-2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5.3471001977460242E-2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0.11727560086143862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0.1188718023901687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8.6892781329108493E-2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8.7125485426467586E-2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0.10206923333851381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5.4310442666530623E-2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6.8839820573718624E-2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6.4182843115440313E-2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5.6590415365238345E-2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0.14049847483180478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7.478339364918285E-2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0.12349056593812913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8.5152925482197661E-2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9.0316108929406003E-2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0.10911900776982097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0.10717379974171504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7.8616105861883279E-2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9.7722062721552483E-2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7.0303869271109987E-2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0.15138918156412817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0.16498596839038315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5.7048510604049918E-2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3.2195278112588488E-2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9.5954161465480636E-2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0.12480927826721366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6.1562573533353149E-2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9.6037205085719002E-2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0.17133721148890557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5.1421866752059175E-2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0.14421209151105852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0.14035648786363142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8.9685975931404593E-2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6.2016687880912524E-2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9.4549552464311626E-2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8.7543594077412967E-2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0.23692413776573762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8.4648412744990909E-2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SImulation</vt:lpstr>
      <vt:lpstr>VAR</vt:lpstr>
      <vt:lpstr>Sharpe</vt:lpstr>
      <vt:lpstr>Stress Test</vt:lpstr>
      <vt:lpstr>Downside</vt:lpstr>
      <vt:lpstr>Betaof.5</vt:lpstr>
      <vt:lpstr>Cond VAR</vt:lpstr>
      <vt:lpstr>lookup</vt:lpstr>
      <vt:lpstr>Betaof.5!returns</vt:lpstr>
      <vt:lpstr>'Cond VAR'!returns</vt:lpstr>
      <vt:lpstr>Downside!returns</vt:lpstr>
      <vt:lpstr>Sharpe!returns</vt:lpstr>
      <vt:lpstr>'Stress Test'!returns</vt:lpstr>
      <vt:lpstr>returns</vt:lpstr>
      <vt:lpstr>Betaof.5!weights</vt:lpstr>
      <vt:lpstr>'Cond VAR'!weights</vt:lpstr>
      <vt:lpstr>Downside!weights</vt:lpstr>
      <vt:lpstr>Sharpe!weights</vt:lpstr>
      <vt:lpstr>'Stress Test'!weights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2017-05-17T18:49:07Z</dcterms:created>
  <dcterms:modified xsi:type="dcterms:W3CDTF">2017-05-18T12:14:22Z</dcterms:modified>
</cp:coreProperties>
</file>