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8990" windowHeight="398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duration">Sheet1!$C$2</definedName>
    <definedName name="finalprice">Sheet1!$B$7</definedName>
    <definedName name="mu">Sheet1!$C$4</definedName>
    <definedName name="Pal_Workbook_GUID" hidden="1">"J1Y9HCK1ZHTDZRL77NSDYXRX"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free">Sheet1!$C$1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"$E$18"</definedName>
    <definedName name="RiskSelectedNameCell1" hidden="1">"$B$18"</definedName>
    <definedName name="RiskSelectedNameCell2" hidden="1">"$E$17"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oday">Sheet1!$A$7</definedName>
    <definedName name="vol">Sheet1!$C$3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D24" i="1" s="1"/>
  <c r="C25" i="1"/>
  <c r="C18" i="1"/>
  <c r="C17" i="1"/>
  <c r="C2" i="1"/>
  <c r="D16" i="1" l="1"/>
  <c r="D15" i="1"/>
  <c r="D17" i="1"/>
  <c r="D23" i="1"/>
  <c r="D25" i="1" s="1"/>
  <c r="E25" i="1" s="1"/>
  <c r="D18" i="1" l="1"/>
  <c r="E18" i="1" s="1"/>
</calcChain>
</file>

<file path=xl/sharedStrings.xml><?xml version="1.0" encoding="utf-8"?>
<sst xmlns="http://schemas.openxmlformats.org/spreadsheetml/2006/main" count="22" uniqueCount="20">
  <si>
    <t>Calls</t>
  </si>
  <si>
    <t>Puts</t>
  </si>
  <si>
    <t>October 20,2017 European Option Prices</t>
  </si>
  <si>
    <t>Buy 62.50 call</t>
  </si>
  <si>
    <t>Buy 72.50 Call</t>
  </si>
  <si>
    <t>Sell 2 67.50 Call</t>
  </si>
  <si>
    <t>Butterfly</t>
  </si>
  <si>
    <t>Does well if stock does not move much</t>
  </si>
  <si>
    <t>Straddle Buy Call and Put</t>
  </si>
  <si>
    <t>Same Ex Price</t>
  </si>
  <si>
    <t>Does well if stock moves a lot</t>
  </si>
  <si>
    <t>vol</t>
  </si>
  <si>
    <t>mu</t>
  </si>
  <si>
    <t>Today</t>
  </si>
  <si>
    <t>Call 67.50</t>
  </si>
  <si>
    <t>Put 67.50</t>
  </si>
  <si>
    <t>duration</t>
  </si>
  <si>
    <t>riskfree</t>
  </si>
  <si>
    <t>Total</t>
  </si>
  <si>
    <t>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</si>
</sst>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6" fontId="0" fillId="0" borderId="0" xfId="0" applyNumberFormat="1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44" fontId="0" fillId="2" borderId="0" xfId="1" applyFont="1" applyFill="1"/>
    <xf numFmtId="164" fontId="0" fillId="0" borderId="0" xfId="0" applyNumberFormat="1"/>
  </cellXfs>
  <cellStyles count="2">
    <cellStyle name="Currency" xfId="1" builtinId="4"/>
    <cellStyle name="Normal" xfId="0" builtinId="0"/>
  </cellStyles>
  <dxfs count="9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8</xdr:col>
      <xdr:colOff>539750</xdr:colOff>
      <xdr:row>14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C55729-12A0-4584-BBE8-32996863C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1104900"/>
          <a:ext cx="2978150" cy="15113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23</xdr:col>
      <xdr:colOff>158750</xdr:colOff>
      <xdr:row>20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2BDF0A8-9DEB-435C-8ED7-7EB214AF1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736600"/>
          <a:ext cx="8083550" cy="29654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21</xdr:row>
      <xdr:rowOff>0</xdr:rowOff>
    </xdr:from>
    <xdr:to>
      <xdr:col>24</xdr:col>
      <xdr:colOff>158750</xdr:colOff>
      <xdr:row>37</xdr:row>
      <xdr:rowOff>158750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0E69E8A-020A-4856-9114-4942A3038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3867150"/>
          <a:ext cx="8083550" cy="310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E18" sqref="E18"/>
    </sheetView>
  </sheetViews>
  <sheetFormatPr defaultRowHeight="14.5" x14ac:dyDescent="0.35"/>
  <cols>
    <col min="2" max="2" width="15.54296875" customWidth="1"/>
    <col min="3" max="3" width="9.453125" bestFit="1" customWidth="1"/>
    <col min="4" max="4" width="10.453125" bestFit="1" customWidth="1"/>
  </cols>
  <sheetData>
    <row r="1" spans="1:13" x14ac:dyDescent="0.35">
      <c r="B1" t="s">
        <v>17</v>
      </c>
      <c r="C1">
        <v>0.02</v>
      </c>
    </row>
    <row r="2" spans="1:13" x14ac:dyDescent="0.35">
      <c r="B2" t="s">
        <v>16</v>
      </c>
      <c r="C2">
        <f>(D14-C14)/365</f>
        <v>0.42191780821917807</v>
      </c>
      <c r="M2" t="s">
        <v>2</v>
      </c>
    </row>
    <row r="3" spans="1:13" x14ac:dyDescent="0.35">
      <c r="B3" t="s">
        <v>11</v>
      </c>
      <c r="C3">
        <v>0.19400000000000001</v>
      </c>
      <c r="M3" s="2">
        <v>42874</v>
      </c>
    </row>
    <row r="4" spans="1:13" x14ac:dyDescent="0.35">
      <c r="B4" t="s">
        <v>12</v>
      </c>
      <c r="C4">
        <v>8.8230000000000003E-2</v>
      </c>
      <c r="L4" s="1" t="s">
        <v>0</v>
      </c>
    </row>
    <row r="6" spans="1:13" x14ac:dyDescent="0.35">
      <c r="A6" s="2" t="s">
        <v>13</v>
      </c>
      <c r="B6" s="2">
        <v>43028</v>
      </c>
    </row>
    <row r="7" spans="1:13" x14ac:dyDescent="0.35">
      <c r="A7">
        <v>67.87</v>
      </c>
      <c r="B7">
        <f ca="1">Today*EXP((mu-0.5*vol^2)*C2+SQRT(C2)*vol*_xll.RiskNormal(0,1))</f>
        <v>72.18875926610626</v>
      </c>
    </row>
    <row r="13" spans="1:13" x14ac:dyDescent="0.35">
      <c r="B13" t="s">
        <v>7</v>
      </c>
    </row>
    <row r="14" spans="1:13" x14ac:dyDescent="0.35">
      <c r="B14" s="1" t="s">
        <v>6</v>
      </c>
      <c r="C14" s="3">
        <v>42874</v>
      </c>
      <c r="D14" s="3">
        <v>43028</v>
      </c>
    </row>
    <row r="15" spans="1:13" x14ac:dyDescent="0.35">
      <c r="A15">
        <v>62.5</v>
      </c>
      <c r="B15" t="s">
        <v>3</v>
      </c>
      <c r="C15" s="4">
        <v>-6.82</v>
      </c>
      <c r="D15" s="4">
        <f ca="1">IF(finalprice&gt;A15,finalprice-A15,0)</f>
        <v>9.6887592661062598</v>
      </c>
    </row>
    <row r="16" spans="1:13" x14ac:dyDescent="0.35">
      <c r="A16">
        <v>72.5</v>
      </c>
      <c r="B16" t="s">
        <v>4</v>
      </c>
      <c r="C16" s="4">
        <v>-1.51</v>
      </c>
      <c r="D16" s="4">
        <f ca="1">IF(finalprice&gt;A16,finalprice-A16,0)</f>
        <v>0</v>
      </c>
    </row>
    <row r="17" spans="1:10" x14ac:dyDescent="0.35">
      <c r="A17">
        <v>67.5</v>
      </c>
      <c r="B17" t="s">
        <v>5</v>
      </c>
      <c r="C17" s="4">
        <f>2*3.57</f>
        <v>7.14</v>
      </c>
      <c r="D17" s="4">
        <f ca="1">-2*IF(finalprice&gt;A17,finalprice-A17,0)</f>
        <v>-9.3775185322125196</v>
      </c>
      <c r="E17" t="s">
        <v>19</v>
      </c>
    </row>
    <row r="18" spans="1:10" x14ac:dyDescent="0.35">
      <c r="B18" t="s">
        <v>18</v>
      </c>
      <c r="C18" s="5">
        <f>SUM(C15:C17)</f>
        <v>-1.1900000000000004</v>
      </c>
      <c r="D18" s="5">
        <f ca="1">SUM(D15:D17)</f>
        <v>0.31124073389374018</v>
      </c>
      <c r="E18" s="6">
        <f ca="1">_xll.RiskOutput()+XNPV(riskfree,C18:D18,C14:D14)</f>
        <v>-0.88134887442314325</v>
      </c>
    </row>
    <row r="19" spans="1:10" x14ac:dyDescent="0.35">
      <c r="B19" s="1" t="s">
        <v>8</v>
      </c>
    </row>
    <row r="20" spans="1:10" x14ac:dyDescent="0.35">
      <c r="B20" t="s">
        <v>9</v>
      </c>
    </row>
    <row r="21" spans="1:10" x14ac:dyDescent="0.35">
      <c r="B21" t="s">
        <v>10</v>
      </c>
      <c r="J21" s="1" t="s">
        <v>1</v>
      </c>
    </row>
    <row r="22" spans="1:10" x14ac:dyDescent="0.35">
      <c r="C22" s="3">
        <v>42874</v>
      </c>
      <c r="D22" s="3">
        <v>43028</v>
      </c>
    </row>
    <row r="23" spans="1:10" x14ac:dyDescent="0.35">
      <c r="A23">
        <v>67.5</v>
      </c>
      <c r="B23" t="s">
        <v>14</v>
      </c>
      <c r="C23" s="4">
        <v>-3.57</v>
      </c>
      <c r="D23" s="4">
        <f ca="1">IF(finalprice&gt;A23,finalprice-A23,0)</f>
        <v>4.6887592661062598</v>
      </c>
    </row>
    <row r="24" spans="1:10" x14ac:dyDescent="0.35">
      <c r="A24">
        <v>67.5</v>
      </c>
      <c r="B24" t="s">
        <v>15</v>
      </c>
      <c r="C24" s="4">
        <v>-3.25</v>
      </c>
      <c r="D24" s="4">
        <f ca="1">IF(finalprice&lt;A24,A24-finalprice,0)</f>
        <v>0</v>
      </c>
      <c r="E24" t="s">
        <v>19</v>
      </c>
    </row>
    <row r="25" spans="1:10" x14ac:dyDescent="0.35">
      <c r="B25" t="s">
        <v>18</v>
      </c>
      <c r="C25" s="4">
        <f>SUM(C23:C24)</f>
        <v>-6.82</v>
      </c>
      <c r="D25" s="4">
        <f ca="1">SUM(D23:D24)</f>
        <v>4.6887592661062598</v>
      </c>
      <c r="E25" s="7">
        <f ca="1">_xll.RiskOutput()+XNPV(riskfree,C25:D25,C22:D22)</f>
        <v>-2.1702524976801483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duration</vt:lpstr>
      <vt:lpstr>finalprice</vt:lpstr>
      <vt:lpstr>mu</vt:lpstr>
      <vt:lpstr>riskfree</vt:lpstr>
      <vt:lpstr>Today</vt:lpstr>
      <vt:lpstr>vol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2017-05-20T19:20:38Z</dcterms:created>
  <dcterms:modified xsi:type="dcterms:W3CDTF">2017-05-20T19:53:44Z</dcterms:modified>
</cp:coreProperties>
</file>