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50" windowWidth="9420" windowHeight="348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k">Sheet1!$B$6</definedName>
    <definedName name="Pal_Workbook_GUID" hidden="1">"V5PXIVV7R2BSWH6JXSY6UI6T"</definedName>
    <definedName name="r_">Sheet1!$B$7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Sheet1!$B$3</definedName>
    <definedName name="v">Sheet1!$B$8</definedName>
    <definedName name="x">Sheet1!$B$5</definedName>
  </definedNames>
  <calcPr calcId="171027"/>
</workbook>
</file>

<file path=xl/calcChain.xml><?xml version="1.0" encoding="utf-8"?>
<calcChain xmlns="http://schemas.openxmlformats.org/spreadsheetml/2006/main">
  <c r="B11" i="1" l="1"/>
  <c r="B10" i="1"/>
  <c r="B7" i="1"/>
  <c r="C32" i="1"/>
  <c r="C16" i="1"/>
  <c r="C15" i="1"/>
  <c r="C21" i="1"/>
  <c r="C19" i="1"/>
  <c r="C22" i="1"/>
  <c r="C27" i="1"/>
  <c r="C31" i="1"/>
  <c r="C34" i="1"/>
  <c r="C24" i="1"/>
  <c r="C13" i="1"/>
  <c r="C29" i="1"/>
  <c r="C14" i="1"/>
  <c r="C23" i="1"/>
  <c r="C33" i="1"/>
  <c r="C25" i="1"/>
  <c r="C12" i="1"/>
  <c r="C28" i="1"/>
  <c r="C17" i="1"/>
  <c r="C30" i="1"/>
  <c r="C18" i="1"/>
  <c r="C11" i="1"/>
  <c r="C20" i="1"/>
  <c r="C26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l="1"/>
  <c r="B33" i="1" s="1"/>
  <c r="B34" i="1" s="1"/>
  <c r="G35" i="1"/>
</calcChain>
</file>

<file path=xl/sharedStrings.xml><?xml version="1.0" encoding="utf-8"?>
<sst xmlns="http://schemas.openxmlformats.org/spreadsheetml/2006/main" count="17" uniqueCount="17">
  <si>
    <t>Today's price</t>
  </si>
  <si>
    <t>Duration(weeks)</t>
  </si>
  <si>
    <t>Exercise price</t>
  </si>
  <si>
    <t>Knockout value</t>
  </si>
  <si>
    <t>Week</t>
  </si>
  <si>
    <t>Price</t>
  </si>
  <si>
    <t>Option payoff</t>
  </si>
  <si>
    <t>Min price</t>
  </si>
  <si>
    <t>Discounted value of option payoff</t>
  </si>
  <si>
    <t>riskfree rate</t>
  </si>
  <si>
    <t>volatility</t>
  </si>
  <si>
    <t>Knockout put</t>
  </si>
  <si>
    <t>21 week Knockout put</t>
  </si>
  <si>
    <t>should sell for &lt;$5.28</t>
  </si>
  <si>
    <t>Knockout value = $60</t>
  </si>
  <si>
    <t>Path dependent Option</t>
  </si>
  <si>
    <t>Mean of DCF $1.60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</si>
</sst>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tabSelected="1" workbookViewId="0">
      <selection activeCell="F37" sqref="F37"/>
    </sheetView>
  </sheetViews>
  <sheetFormatPr defaultRowHeight="13" x14ac:dyDescent="0.3"/>
  <cols>
    <col min="1" max="1" width="28.453125" style="1" customWidth="1"/>
    <col min="2" max="2" width="11.453125" style="1" customWidth="1"/>
    <col min="3" max="16384" width="8.7265625" style="1"/>
  </cols>
  <sheetData>
    <row r="2" spans="1:5" x14ac:dyDescent="0.3">
      <c r="A2" s="1" t="s">
        <v>11</v>
      </c>
    </row>
    <row r="3" spans="1:5" x14ac:dyDescent="0.3">
      <c r="A3" s="1" t="s">
        <v>0</v>
      </c>
      <c r="B3" s="2">
        <v>94</v>
      </c>
      <c r="E3" s="1" t="s">
        <v>15</v>
      </c>
    </row>
    <row r="4" spans="1:5" x14ac:dyDescent="0.3">
      <c r="A4" s="1" t="s">
        <v>1</v>
      </c>
      <c r="B4" s="1">
        <v>21</v>
      </c>
      <c r="E4" s="1" t="s">
        <v>12</v>
      </c>
    </row>
    <row r="5" spans="1:5" x14ac:dyDescent="0.3">
      <c r="A5" s="1" t="s">
        <v>2</v>
      </c>
      <c r="B5" s="2">
        <v>80</v>
      </c>
      <c r="E5" s="1" t="s">
        <v>13</v>
      </c>
    </row>
    <row r="6" spans="1:5" x14ac:dyDescent="0.3">
      <c r="A6" s="1" t="s">
        <v>3</v>
      </c>
      <c r="B6" s="2">
        <v>60</v>
      </c>
      <c r="E6" s="1" t="s">
        <v>14</v>
      </c>
    </row>
    <row r="7" spans="1:5" x14ac:dyDescent="0.3">
      <c r="A7" s="1" t="s">
        <v>9</v>
      </c>
      <c r="B7" s="1">
        <f>LN(1+0.055)</f>
        <v>5.3540766928029761E-2</v>
      </c>
    </row>
    <row r="8" spans="1:5" x14ac:dyDescent="0.3">
      <c r="A8" s="1" t="s">
        <v>10</v>
      </c>
      <c r="B8" s="1">
        <v>0.53264999999999996</v>
      </c>
    </row>
    <row r="9" spans="1:5" x14ac:dyDescent="0.3">
      <c r="A9" s="1" t="s">
        <v>4</v>
      </c>
      <c r="B9" s="1" t="s">
        <v>5</v>
      </c>
    </row>
    <row r="10" spans="1:5" x14ac:dyDescent="0.3">
      <c r="A10" s="1">
        <v>0</v>
      </c>
      <c r="B10" s="3">
        <f>S</f>
        <v>94</v>
      </c>
    </row>
    <row r="11" spans="1:5" x14ac:dyDescent="0.3">
      <c r="A11" s="1">
        <v>1</v>
      </c>
      <c r="B11" s="1">
        <f ca="1">B10*EXP((r_-0.5*v^2)*(1/52)+_xll.RiskNormal(0,1)*SQRT(1/52)*v)</f>
        <v>105.18937656088724</v>
      </c>
      <c r="C11" s="1" t="str">
        <f ca="1">_xlfn.FORMULATEXT(B11)</f>
        <v>=B10*EXP((r_-0.5*v^2)*(1/52)+RiskNormal(0,1)*SQRT(1/52)*v)</v>
      </c>
    </row>
    <row r="12" spans="1:5" x14ac:dyDescent="0.3">
      <c r="A12" s="1">
        <v>2</v>
      </c>
      <c r="B12" s="1">
        <f ca="1">B11*EXP((r_-0.5*v^2)*(1/52)+_xll.RiskNormal(0,1)*SQRT(1/52)*v)</f>
        <v>93.419345922835049</v>
      </c>
      <c r="C12" s="1" t="str">
        <f t="shared" ref="C12:C34" ca="1" si="0">_xlfn.FORMULATEXT(B12)</f>
        <v>=B11*EXP((r_-0.5*v^2)*(1/52)+RiskNormal(0,1)*SQRT(1/52)*v)</v>
      </c>
    </row>
    <row r="13" spans="1:5" x14ac:dyDescent="0.3">
      <c r="A13" s="1">
        <v>3</v>
      </c>
      <c r="B13" s="1">
        <f ca="1">B12*EXP((r_-0.5*v^2)*(1/52)+_xll.RiskNormal(0,1)*SQRT(1/52)*v)</f>
        <v>99.574973916867762</v>
      </c>
      <c r="C13" s="1" t="str">
        <f t="shared" ca="1" si="0"/>
        <v>=B12*EXP((r_-0.5*v^2)*(1/52)+RiskNormal(0,1)*SQRT(1/52)*v)</v>
      </c>
    </row>
    <row r="14" spans="1:5" x14ac:dyDescent="0.3">
      <c r="A14" s="1">
        <v>4</v>
      </c>
      <c r="B14" s="1">
        <f ca="1">B13*EXP((r_-0.5*v^2)*(1/52)+_xll.RiskNormal(0,1)*SQRT(1/52)*v)</f>
        <v>106.13017672719221</v>
      </c>
      <c r="C14" s="1" t="str">
        <f t="shared" ca="1" si="0"/>
        <v>=B13*EXP((r_-0.5*v^2)*(1/52)+RiskNormal(0,1)*SQRT(1/52)*v)</v>
      </c>
    </row>
    <row r="15" spans="1:5" x14ac:dyDescent="0.3">
      <c r="A15" s="1">
        <v>5</v>
      </c>
      <c r="B15" s="1">
        <f ca="1">B14*EXP((r_-0.5*v^2)*(1/52)+_xll.RiskNormal(0,1)*SQRT(1/52)*v)</f>
        <v>106.36682914467428</v>
      </c>
      <c r="C15" s="1" t="str">
        <f t="shared" ca="1" si="0"/>
        <v>=B14*EXP((r_-0.5*v^2)*(1/52)+RiskNormal(0,1)*SQRT(1/52)*v)</v>
      </c>
    </row>
    <row r="16" spans="1:5" x14ac:dyDescent="0.3">
      <c r="A16" s="1">
        <v>6</v>
      </c>
      <c r="B16" s="1">
        <f ca="1">B15*EXP((r_-0.5*v^2)*(1/52)+_xll.RiskNormal(0,1)*SQRT(1/52)*v)</f>
        <v>97.418714626540293</v>
      </c>
      <c r="C16" s="1" t="str">
        <f t="shared" ca="1" si="0"/>
        <v>=B15*EXP((r_-0.5*v^2)*(1/52)+RiskNormal(0,1)*SQRT(1/52)*v)</v>
      </c>
    </row>
    <row r="17" spans="1:3" x14ac:dyDescent="0.3">
      <c r="A17" s="1">
        <v>7</v>
      </c>
      <c r="B17" s="1">
        <f ca="1">B16*EXP((r_-0.5*v^2)*(1/52)+_xll.RiskNormal(0,1)*SQRT(1/52)*v)</f>
        <v>79.887692784435544</v>
      </c>
      <c r="C17" s="1" t="str">
        <f t="shared" ca="1" si="0"/>
        <v>=B16*EXP((r_-0.5*v^2)*(1/52)+RiskNormal(0,1)*SQRT(1/52)*v)</v>
      </c>
    </row>
    <row r="18" spans="1:3" hidden="1" x14ac:dyDescent="0.3">
      <c r="A18" s="1">
        <v>8</v>
      </c>
      <c r="B18" s="1">
        <f ca="1">B17*EXP((r_-0.5*v^2)*(1/52)+_xll.RiskNormal(0,1)*SQRT(1/52)*v)</f>
        <v>95.009500727267181</v>
      </c>
      <c r="C18" s="1" t="str">
        <f t="shared" ca="1" si="0"/>
        <v>=B17*EXP((r_-0.5*v^2)*(1/52)+RiskNormal(0,1)*SQRT(1/52)*v)</v>
      </c>
    </row>
    <row r="19" spans="1:3" hidden="1" x14ac:dyDescent="0.3">
      <c r="A19" s="1">
        <v>9</v>
      </c>
      <c r="B19" s="1">
        <f ca="1">B18*EXP((r_-0.5*v^2)*(1/52)+_xll.RiskNormal(0,1)*SQRT(1/52)*v)</f>
        <v>88.902629459244977</v>
      </c>
      <c r="C19" s="1" t="str">
        <f t="shared" ca="1" si="0"/>
        <v>=B18*EXP((r_-0.5*v^2)*(1/52)+RiskNormal(0,1)*SQRT(1/52)*v)</v>
      </c>
    </row>
    <row r="20" spans="1:3" hidden="1" x14ac:dyDescent="0.3">
      <c r="A20" s="1">
        <v>10</v>
      </c>
      <c r="B20" s="1">
        <f ca="1">B19*EXP((r_-0.5*v^2)*(1/52)+_xll.RiskNormal(0,1)*SQRT(1/52)*v)</f>
        <v>88.468197402913347</v>
      </c>
      <c r="C20" s="1" t="str">
        <f t="shared" ca="1" si="0"/>
        <v>=B19*EXP((r_-0.5*v^2)*(1/52)+RiskNormal(0,1)*SQRT(1/52)*v)</v>
      </c>
    </row>
    <row r="21" spans="1:3" hidden="1" x14ac:dyDescent="0.3">
      <c r="A21" s="1">
        <v>11</v>
      </c>
      <c r="B21" s="1">
        <f ca="1">B20*EXP((r_-0.5*v^2)*(1/52)+_xll.RiskNormal(0,1)*SQRT(1/52)*v)</f>
        <v>77.350450894864579</v>
      </c>
      <c r="C21" s="1" t="str">
        <f t="shared" ca="1" si="0"/>
        <v>=B20*EXP((r_-0.5*v^2)*(1/52)+RiskNormal(0,1)*SQRT(1/52)*v)</v>
      </c>
    </row>
    <row r="22" spans="1:3" hidden="1" x14ac:dyDescent="0.3">
      <c r="A22" s="1">
        <v>12</v>
      </c>
      <c r="B22" s="1">
        <f ca="1">B21*EXP((r_-0.5*v^2)*(1/52)+_xll.RiskNormal(0,1)*SQRT(1/52)*v)</f>
        <v>70.795179022408419</v>
      </c>
      <c r="C22" s="1" t="str">
        <f t="shared" ca="1" si="0"/>
        <v>=B21*EXP((r_-0.5*v^2)*(1/52)+RiskNormal(0,1)*SQRT(1/52)*v)</v>
      </c>
    </row>
    <row r="23" spans="1:3" hidden="1" x14ac:dyDescent="0.3">
      <c r="A23" s="1">
        <v>13</v>
      </c>
      <c r="B23" s="1">
        <f ca="1">B22*EXP((r_-0.5*v^2)*(1/52)+_xll.RiskNormal(0,1)*SQRT(1/52)*v)</f>
        <v>67.980048968664519</v>
      </c>
      <c r="C23" s="1" t="str">
        <f t="shared" ca="1" si="0"/>
        <v>=B22*EXP((r_-0.5*v^2)*(1/52)+RiskNormal(0,1)*SQRT(1/52)*v)</v>
      </c>
    </row>
    <row r="24" spans="1:3" hidden="1" x14ac:dyDescent="0.3">
      <c r="A24" s="1">
        <v>14</v>
      </c>
      <c r="B24" s="1">
        <f ca="1">B23*EXP((r_-0.5*v^2)*(1/52)+_xll.RiskNormal(0,1)*SQRT(1/52)*v)</f>
        <v>66.460232538253152</v>
      </c>
      <c r="C24" s="1" t="str">
        <f t="shared" ca="1" si="0"/>
        <v>=B23*EXP((r_-0.5*v^2)*(1/52)+RiskNormal(0,1)*SQRT(1/52)*v)</v>
      </c>
    </row>
    <row r="25" spans="1:3" hidden="1" x14ac:dyDescent="0.3">
      <c r="A25" s="1">
        <v>15</v>
      </c>
      <c r="B25" s="1">
        <f ca="1">B24*EXP((r_-0.5*v^2)*(1/52)+_xll.RiskNormal(0,1)*SQRT(1/52)*v)</f>
        <v>72.425339623606618</v>
      </c>
      <c r="C25" s="1" t="str">
        <f t="shared" ca="1" si="0"/>
        <v>=B24*EXP((r_-0.5*v^2)*(1/52)+RiskNormal(0,1)*SQRT(1/52)*v)</v>
      </c>
    </row>
    <row r="26" spans="1:3" hidden="1" x14ac:dyDescent="0.3">
      <c r="A26" s="1">
        <v>16</v>
      </c>
      <c r="B26" s="1">
        <f ca="1">B25*EXP((r_-0.5*v^2)*(1/52)+_xll.RiskNormal(0,1)*SQRT(1/52)*v)</f>
        <v>79.209094401744238</v>
      </c>
      <c r="C26" s="1" t="str">
        <f t="shared" ca="1" si="0"/>
        <v>=B25*EXP((r_-0.5*v^2)*(1/52)+RiskNormal(0,1)*SQRT(1/52)*v)</v>
      </c>
    </row>
    <row r="27" spans="1:3" hidden="1" x14ac:dyDescent="0.3">
      <c r="A27" s="1">
        <v>17</v>
      </c>
      <c r="B27" s="1">
        <f ca="1">B26*EXP((r_-0.5*v^2)*(1/52)+_xll.RiskNormal(0,1)*SQRT(1/52)*v)</f>
        <v>78.341214079164274</v>
      </c>
      <c r="C27" s="1" t="str">
        <f t="shared" ca="1" si="0"/>
        <v>=B26*EXP((r_-0.5*v^2)*(1/52)+RiskNormal(0,1)*SQRT(1/52)*v)</v>
      </c>
    </row>
    <row r="28" spans="1:3" x14ac:dyDescent="0.3">
      <c r="A28" s="1">
        <v>18</v>
      </c>
      <c r="B28" s="1">
        <f ca="1">B27*EXP((r_-0.5*v^2)*(1/52)+_xll.RiskNormal(0,1)*SQRT(1/52)*v)</f>
        <v>72.339965753319419</v>
      </c>
      <c r="C28" s="1" t="str">
        <f t="shared" ca="1" si="0"/>
        <v>=B27*EXP((r_-0.5*v^2)*(1/52)+RiskNormal(0,1)*SQRT(1/52)*v)</v>
      </c>
    </row>
    <row r="29" spans="1:3" x14ac:dyDescent="0.3">
      <c r="A29" s="1">
        <v>19</v>
      </c>
      <c r="B29" s="1">
        <f ca="1">B28*EXP((r_-0.5*v^2)*(1/52)+_xll.RiskNormal(0,1)*SQRT(1/52)*v)</f>
        <v>80.037717153091279</v>
      </c>
      <c r="C29" s="1" t="str">
        <f t="shared" ca="1" si="0"/>
        <v>=B28*EXP((r_-0.5*v^2)*(1/52)+RiskNormal(0,1)*SQRT(1/52)*v)</v>
      </c>
    </row>
    <row r="30" spans="1:3" x14ac:dyDescent="0.3">
      <c r="A30" s="1">
        <v>20</v>
      </c>
      <c r="B30" s="1">
        <f ca="1">B29*EXP((r_-0.5*v^2)*(1/52)+_xll.RiskNormal(0,1)*SQRT(1/52)*v)</f>
        <v>88.586335964893024</v>
      </c>
      <c r="C30" s="1" t="str">
        <f t="shared" ca="1" si="0"/>
        <v>=B29*EXP((r_-0.5*v^2)*(1/52)+RiskNormal(0,1)*SQRT(1/52)*v)</v>
      </c>
    </row>
    <row r="31" spans="1:3" x14ac:dyDescent="0.3">
      <c r="A31" s="1">
        <v>21</v>
      </c>
      <c r="B31" s="1">
        <f ca="1">B30*EXP((r_-0.5*v^2)*(1/52)+_xll.RiskNormal(0,1)*SQRT(1/52)*v)</f>
        <v>79.509252207464954</v>
      </c>
      <c r="C31" s="1" t="str">
        <f t="shared" ca="1" si="0"/>
        <v>=B30*EXP((r_-0.5*v^2)*(1/52)+RiskNormal(0,1)*SQRT(1/52)*v)</v>
      </c>
    </row>
    <row r="32" spans="1:3" x14ac:dyDescent="0.3">
      <c r="A32" s="1" t="s">
        <v>7</v>
      </c>
      <c r="B32" s="3">
        <f ca="1">MIN(B11:B31)</f>
        <v>66.460232538253152</v>
      </c>
      <c r="C32" s="1" t="str">
        <f t="shared" ca="1" si="0"/>
        <v>=MIN(B11:B31)</v>
      </c>
    </row>
    <row r="33" spans="1:7" x14ac:dyDescent="0.3">
      <c r="A33" s="1" t="s">
        <v>6</v>
      </c>
      <c r="B33" s="1">
        <f ca="1">IF(B32&lt;k,0,IF(B31&gt;x,0,x-B31))</f>
        <v>0.4907477925350463</v>
      </c>
      <c r="C33" s="1" t="str">
        <f t="shared" ca="1" si="0"/>
        <v>=IF(B32&lt;k,0,IF(B31&gt;x,0,x-B31))</v>
      </c>
    </row>
    <row r="34" spans="1:7" x14ac:dyDescent="0.3">
      <c r="A34" s="1" t="s">
        <v>8</v>
      </c>
      <c r="B34" s="1">
        <f ca="1">EXP(-r_*(B4/52))*B33</f>
        <v>0.48025062459162243</v>
      </c>
      <c r="C34" s="1" t="str">
        <f t="shared" ca="1" si="0"/>
        <v>=EXP(-r_*(B4/52))*B33</v>
      </c>
    </row>
    <row r="35" spans="1:7" x14ac:dyDescent="0.3">
      <c r="G35" s="1">
        <f ca="1">_xll.RiskMean(B34)</f>
        <v>1.6037713926338195</v>
      </c>
    </row>
    <row r="38" spans="1:7" x14ac:dyDescent="0.3">
      <c r="F38" s="1" t="s">
        <v>16</v>
      </c>
    </row>
  </sheetData>
  <phoneticPr fontId="0" type="noConversion"/>
  <printOptions headings="1" gridLines="1"/>
  <pageMargins left="0.75" right="0.75" top="1" bottom="1" header="0.5" footer="0.5"/>
  <pageSetup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k</vt:lpstr>
      <vt:lpstr>r_</vt:lpstr>
      <vt:lpstr>S</vt:lpstr>
      <vt:lpstr>v</vt:lpstr>
      <vt:lpstr>x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Business</dc:creator>
  <cp:lastModifiedBy>Owner</cp:lastModifiedBy>
  <dcterms:created xsi:type="dcterms:W3CDTF">1998-07-16T15:04:49Z</dcterms:created>
  <dcterms:modified xsi:type="dcterms:W3CDTF">2017-05-27T14:26:06Z</dcterms:modified>
</cp:coreProperties>
</file>