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ston\Documents\dec17videos\"/>
    </mc:Choice>
  </mc:AlternateContent>
  <bookViews>
    <workbookView xWindow="360" yWindow="45" windowWidth="11340" windowHeight="5265"/>
  </bookViews>
  <sheets>
    <sheet name="Sheet1" sheetId="1" r:id="rId1"/>
    <sheet name="Sheet2" sheetId="2" r:id="rId2"/>
    <sheet name="Sheet3" sheetId="3" r:id="rId3"/>
  </sheets>
  <definedNames>
    <definedName name="alpha">Sheet1!$C$5</definedName>
    <definedName name="beta">Sheet1!$C$6</definedName>
    <definedName name="lower">Sheet1!$C$7</definedName>
    <definedName name="mean">Sheet1!$C$9</definedName>
    <definedName name="sigma">Sheet1!$C$10</definedName>
    <definedName name="solver_adj" localSheetId="0" hidden="1">Sheet1!$C$5:$C$6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Sheet1!$C$5:$C$6</definedName>
    <definedName name="solver_lin" localSheetId="0" hidden="1">2</definedName>
    <definedName name="solver_loc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5000</definedName>
    <definedName name="solver_num" localSheetId="0" hidden="1">1</definedName>
    <definedName name="solver_nwt" localSheetId="0" hidden="1">1</definedName>
    <definedName name="solver_ofx" localSheetId="0" hidden="1">2</definedName>
    <definedName name="solver_opt" localSheetId="0" hidden="1">Sheet1!$I$12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o" localSheetId="0" hidden="1">2</definedName>
    <definedName name="solver_rep" localSheetId="0" hidden="1">2</definedName>
    <definedName name="solver_rhs1" localSheetId="0" hidden="1">0.001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transformed_mean">Sheet1!$C$11</definedName>
    <definedName name="transformed_sigma">Sheet1!$C$12</definedName>
    <definedName name="transformed_var">Sheet1!$C$12</definedName>
    <definedName name="upper">Sheet1!$C$8</definedName>
  </definedNames>
  <calcPr calcId="162913"/>
</workbook>
</file>

<file path=xl/calcChain.xml><?xml version="1.0" encoding="utf-8"?>
<calcChain xmlns="http://schemas.openxmlformats.org/spreadsheetml/2006/main">
  <c r="C18" i="1" l="1"/>
  <c r="D16" i="1"/>
  <c r="D15" i="1"/>
  <c r="E18" i="1"/>
  <c r="E17" i="1"/>
  <c r="E16" i="1"/>
  <c r="E15" i="1"/>
  <c r="F6" i="1" l="1"/>
  <c r="C10" i="1" l="1"/>
  <c r="C12" i="1" s="1"/>
  <c r="F5" i="1"/>
  <c r="C9" i="1" s="1"/>
  <c r="C11" i="1" s="1"/>
  <c r="C6" i="1" l="1"/>
  <c r="C5" i="1"/>
  <c r="C17" i="1" l="1"/>
  <c r="C15" i="1"/>
  <c r="C16" i="1"/>
</calcChain>
</file>

<file path=xl/sharedStrings.xml><?xml version="1.0" encoding="utf-8"?>
<sst xmlns="http://schemas.openxmlformats.org/spreadsheetml/2006/main" count="23" uniqueCount="22">
  <si>
    <t>Fit a beta</t>
  </si>
  <si>
    <t>alpha</t>
  </si>
  <si>
    <t>beta</t>
  </si>
  <si>
    <t>lower</t>
  </si>
  <si>
    <t>upper</t>
  </si>
  <si>
    <t xml:space="preserve">mean </t>
  </si>
  <si>
    <t>sigma</t>
  </si>
  <si>
    <t>transformed mean</t>
  </si>
  <si>
    <t>transformed var</t>
  </si>
  <si>
    <t>mean</t>
  </si>
  <si>
    <t>Data</t>
  </si>
  <si>
    <t>Probability&gt;=200 hours</t>
  </si>
  <si>
    <t>Probability &lt;=80 hours</t>
  </si>
  <si>
    <t>Probability between 30 and 150 hours</t>
  </si>
  <si>
    <t>Beta random variable</t>
  </si>
  <si>
    <t>used to model duration of activity</t>
  </si>
  <si>
    <t>in project management</t>
  </si>
  <si>
    <t>specify alpha beta, min and max</t>
  </si>
  <si>
    <t>=BETA.DIST(x,alpha,beta,true,min,max)</t>
  </si>
  <si>
    <t>Probability Beta is &lt;=x</t>
  </si>
  <si>
    <t>BETA.INV gives percentiles of the Beta random variable</t>
  </si>
  <si>
    <t>95th percentile of activity 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</si>
</sst>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2" fillId="2" borderId="0" xfId="0" applyFont="1" applyFill="1"/>
    <xf numFmtId="0" fontId="2" fillId="0" borderId="0" xfId="0" quotePrefix="1" applyFont="1"/>
    <xf numFmtId="16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547688</xdr:colOff>
      <xdr:row>5</xdr:row>
      <xdr:rowOff>31750</xdr:rowOff>
    </xdr:from>
    <xdr:to>
      <xdr:col>12</xdr:col>
      <xdr:colOff>500063</xdr:colOff>
      <xdr:row>22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8688" y="825500"/>
          <a:ext cx="3619500" cy="2752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4"/>
  <sheetViews>
    <sheetView tabSelected="1" zoomScale="120" zoomScaleNormal="120" workbookViewId="0">
      <selection activeCell="E22" sqref="E22"/>
    </sheetView>
  </sheetViews>
  <sheetFormatPr defaultRowHeight="12.75" x14ac:dyDescent="0.2"/>
  <cols>
    <col min="1" max="1" width="9.140625" style="1"/>
    <col min="2" max="2" width="35.42578125" style="1" customWidth="1"/>
    <col min="3" max="4" width="9.140625" style="1"/>
    <col min="5" max="5" width="86.85546875" style="1" bestFit="1" customWidth="1"/>
    <col min="6" max="6" width="9.5703125" style="1" customWidth="1"/>
    <col min="7" max="16384" width="9.140625" style="1"/>
  </cols>
  <sheetData>
    <row r="1" spans="2:7" x14ac:dyDescent="0.2">
      <c r="C1" s="1" t="s">
        <v>14</v>
      </c>
    </row>
    <row r="2" spans="2:7" x14ac:dyDescent="0.2">
      <c r="C2" s="1" t="s">
        <v>15</v>
      </c>
    </row>
    <row r="3" spans="2:7" x14ac:dyDescent="0.2">
      <c r="B3" s="1" t="s">
        <v>0</v>
      </c>
      <c r="C3" s="1" t="s">
        <v>16</v>
      </c>
    </row>
    <row r="4" spans="2:7" x14ac:dyDescent="0.2">
      <c r="C4" s="1" t="s">
        <v>17</v>
      </c>
    </row>
    <row r="5" spans="2:7" x14ac:dyDescent="0.2">
      <c r="B5" s="1" t="s">
        <v>1</v>
      </c>
      <c r="C5" s="1">
        <f>transformed_mean*((transformed_mean*(1-transformed_mean)/transformed_sigma)-1)</f>
        <v>2.1962617141669307</v>
      </c>
      <c r="E5" s="1" t="s">
        <v>9</v>
      </c>
      <c r="F5" s="1">
        <f>AVERAGE(F8:F22)</f>
        <v>78.486471176147461</v>
      </c>
    </row>
    <row r="6" spans="2:7" x14ac:dyDescent="0.2">
      <c r="B6" s="1" t="s">
        <v>2</v>
      </c>
      <c r="C6" s="1">
        <f>(1-transformed_mean)*((transformed_mean*(1-transformed_mean)/transformed_sigma)-1)</f>
        <v>14.593345574237103</v>
      </c>
      <c r="E6" s="1" t="s">
        <v>6</v>
      </c>
      <c r="F6" s="4">
        <f>_xlfn.STDEV.S(F8:F22)</f>
        <v>47.967491878800345</v>
      </c>
    </row>
    <row r="7" spans="2:7" x14ac:dyDescent="0.2">
      <c r="B7" s="1" t="s">
        <v>3</v>
      </c>
      <c r="C7" s="2">
        <v>0</v>
      </c>
      <c r="F7" s="4" t="s">
        <v>10</v>
      </c>
    </row>
    <row r="8" spans="2:7" x14ac:dyDescent="0.2">
      <c r="B8" s="1" t="s">
        <v>4</v>
      </c>
      <c r="C8" s="2">
        <v>600</v>
      </c>
      <c r="F8" s="4">
        <v>26.256608963012695</v>
      </c>
    </row>
    <row r="9" spans="2:7" x14ac:dyDescent="0.2">
      <c r="B9" s="1" t="s">
        <v>5</v>
      </c>
      <c r="C9" s="2">
        <f>F5</f>
        <v>78.486471176147461</v>
      </c>
      <c r="F9" s="4">
        <v>91.840267181396484</v>
      </c>
      <c r="G9" s="3"/>
    </row>
    <row r="10" spans="2:7" x14ac:dyDescent="0.2">
      <c r="B10" s="1" t="s">
        <v>6</v>
      </c>
      <c r="C10" s="2">
        <f>F6</f>
        <v>47.967491878800345</v>
      </c>
      <c r="F10" s="4">
        <v>66.543245315551758</v>
      </c>
      <c r="G10" s="3"/>
    </row>
    <row r="11" spans="2:7" x14ac:dyDescent="0.2">
      <c r="B11" s="1" t="s">
        <v>7</v>
      </c>
      <c r="C11" s="1">
        <f>(mean-lower)/(upper-lower)</f>
        <v>0.13081078529357909</v>
      </c>
      <c r="F11" s="4">
        <v>53.892660140991211</v>
      </c>
    </row>
    <row r="12" spans="2:7" x14ac:dyDescent="0.2">
      <c r="B12" s="1" t="s">
        <v>8</v>
      </c>
      <c r="C12" s="1">
        <f>sigma^2/(upper-lower)^2</f>
        <v>6.3913341031743816E-3</v>
      </c>
      <c r="F12" s="4">
        <v>222.4365234375</v>
      </c>
    </row>
    <row r="13" spans="2:7" x14ac:dyDescent="0.2">
      <c r="F13" s="4">
        <v>72.054362297058105</v>
      </c>
    </row>
    <row r="14" spans="2:7" x14ac:dyDescent="0.2">
      <c r="F14" s="4">
        <v>75.357270240783691</v>
      </c>
    </row>
    <row r="15" spans="2:7" x14ac:dyDescent="0.2">
      <c r="B15" s="1" t="s">
        <v>11</v>
      </c>
      <c r="C15" s="1">
        <f>1-_xlfn.BETA.DIST(200,alpha,beta,TRUE,lower,upper)</f>
        <v>2.0501978142847932E-2</v>
      </c>
      <c r="D15" s="1">
        <f>1-_xlfn.BETA.DIST(200,alpha,beta,TRUE,0,600)</f>
        <v>2.0501978142847932E-2</v>
      </c>
      <c r="E15" s="1" t="str">
        <f ca="1">_xlfn.FORMULATEXT(D15)</f>
        <v>=1-BETA.DIST(200,alpha,beta,TRUE,0,600)</v>
      </c>
      <c r="F15" s="4">
        <v>78.274226188659668</v>
      </c>
    </row>
    <row r="16" spans="2:7" x14ac:dyDescent="0.2">
      <c r="B16" s="1" t="s">
        <v>12</v>
      </c>
      <c r="C16" s="1">
        <f>_xlfn.BETA.DIST(80,alpha,beta,TRUE,lower,upper)</f>
        <v>0.583238408021718</v>
      </c>
      <c r="D16" s="1">
        <f>_xlfn.BETA.DIST(80,alpha,beta,TRUE,lower,upper)</f>
        <v>0.583238408021718</v>
      </c>
      <c r="E16" s="1" t="str">
        <f ca="1">_xlfn.FORMULATEXT(D16)</f>
        <v>=BETA.DIST(80,alpha,beta,TRUE,lower,upper)</v>
      </c>
      <c r="F16" s="4">
        <v>99.043750762939453</v>
      </c>
    </row>
    <row r="17" spans="2:6" x14ac:dyDescent="0.2">
      <c r="B17" s="1" t="s">
        <v>13</v>
      </c>
      <c r="C17" s="1">
        <f>_xlfn.BETA.DIST(150,alpha,beta,TRUE,lower,upper)-_xlfn.BETA.DIST(30,alpha,beta,TRUE,lower,upper)</f>
        <v>0.77105777046457946</v>
      </c>
      <c r="E17" s="1" t="str">
        <f ca="1">_xlfn.FORMULATEXT(C17)</f>
        <v>=BETA.DIST(150,alpha,beta,TRUE,lower,upper)-BETA.DIST(30,alpha,beta,TRUE,lower,upper)</v>
      </c>
      <c r="F17" s="4">
        <v>90.475988388061523</v>
      </c>
    </row>
    <row r="18" spans="2:6" x14ac:dyDescent="0.2">
      <c r="B18" s="1" t="s">
        <v>21</v>
      </c>
      <c r="C18" s="1">
        <f>_xlfn.BETA.INV(0.95,alpha,beta,lower,upper)</f>
        <v>170.19726612762284</v>
      </c>
      <c r="E18" s="1" t="str">
        <f ca="1">_xlfn.FORMULATEXT(C18)</f>
        <v>=BETA.INV(0.95,alpha,beta,lower,upper)</v>
      </c>
      <c r="F18" s="4">
        <v>47.000312805175781</v>
      </c>
    </row>
    <row r="19" spans="2:6" x14ac:dyDescent="0.2">
      <c r="F19" s="4">
        <v>16.215133666992188</v>
      </c>
    </row>
    <row r="20" spans="2:6" x14ac:dyDescent="0.2">
      <c r="F20" s="4">
        <v>117.2774076461792</v>
      </c>
    </row>
    <row r="21" spans="2:6" x14ac:dyDescent="0.2">
      <c r="B21" s="3" t="s">
        <v>18</v>
      </c>
      <c r="F21" s="4">
        <v>69.935059547424316</v>
      </c>
    </row>
    <row r="22" spans="2:6" x14ac:dyDescent="0.2">
      <c r="B22" s="1" t="s">
        <v>19</v>
      </c>
      <c r="F22" s="4">
        <v>50.69425106048584</v>
      </c>
    </row>
    <row r="24" spans="2:6" x14ac:dyDescent="0.2">
      <c r="B24" s="3" t="s">
        <v>20</v>
      </c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2FE82-72D2-47C0-8D33-26CDB3A9DAE0}">
  <ds:schemaRefs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D44C9E-AC44-4037-B9B1-4A483A860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FA04270-50A2-40D8-9997-7B2BBFD660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alpha</vt:lpstr>
      <vt:lpstr>beta</vt:lpstr>
      <vt:lpstr>lower</vt:lpstr>
      <vt:lpstr>mean</vt:lpstr>
      <vt:lpstr>sigma</vt:lpstr>
      <vt:lpstr>transformed_mean</vt:lpstr>
      <vt:lpstr>transformed_sigma</vt:lpstr>
      <vt:lpstr>transformed_var</vt:lpstr>
      <vt:lpstr>upper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Winston, Wayne L.</cp:lastModifiedBy>
  <cp:revision/>
  <dcterms:created xsi:type="dcterms:W3CDTF">2007-02-23T15:42:13Z</dcterms:created>
  <dcterms:modified xsi:type="dcterms:W3CDTF">2017-12-19T16:16:23Z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