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Documents\dec17videos\"/>
    </mc:Choice>
  </mc:AlternateContent>
  <bookViews>
    <workbookView xWindow="360" yWindow="45" windowWidth="7185" windowHeight="6615"/>
  </bookViews>
  <sheets>
    <sheet name="Sheet1" sheetId="1" r:id="rId1"/>
    <sheet name="Sheet2" sheetId="2" r:id="rId2"/>
    <sheet name="Sheet3" sheetId="3" r:id="rId3"/>
  </sheets>
  <definedNames>
    <definedName name="alpha">Sheet1!$E$2</definedName>
    <definedName name="beta">Sheet1!$E$3</definedName>
    <definedName name="solver_adj" localSheetId="0" hidden="1">Sheet1!$E$2:$E$3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Sheet1!$E$2:$E$3</definedName>
    <definedName name="solver_lhs2" localSheetId="0" hidden="1">Sheet1!$E$2:$E$3</definedName>
    <definedName name="solver_lin" localSheetId="0" hidden="1">2</definedName>
    <definedName name="solver_loc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msl" localSheetId="0" hidden="1">1</definedName>
    <definedName name="solver_neg" localSheetId="0" hidden="1">2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Sheet1!$G$13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3</definedName>
    <definedName name="solver_reo" localSheetId="0" hidden="1">2</definedName>
    <definedName name="solver_rep" localSheetId="0" hidden="1">2</definedName>
    <definedName name="solver_rhs1" localSheetId="0" hidden="1">1000</definedName>
    <definedName name="solver_rhs2" localSheetId="0" hidden="1">0.001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B14" i="1" l="1"/>
  <c r="G18" i="1" l="1"/>
  <c r="G16" i="1"/>
  <c r="G11" i="1"/>
  <c r="B13" i="1"/>
  <c r="G6" i="1" s="1"/>
  <c r="E6" i="1"/>
  <c r="E7" i="1"/>
  <c r="E8" i="1"/>
  <c r="E9" i="1"/>
  <c r="E10" i="1" l="1"/>
  <c r="E11" i="1" s="1"/>
  <c r="H11" i="1" s="1"/>
  <c r="H6" i="1"/>
  <c r="G13" i="1" l="1"/>
</calcChain>
</file>

<file path=xl/sharedStrings.xml><?xml version="1.0" encoding="utf-8"?>
<sst xmlns="http://schemas.openxmlformats.org/spreadsheetml/2006/main" count="31" uniqueCount="28">
  <si>
    <t>alpha</t>
  </si>
  <si>
    <t>beta</t>
  </si>
  <si>
    <t>mean</t>
  </si>
  <si>
    <t>sigma</t>
  </si>
  <si>
    <t>variance</t>
  </si>
  <si>
    <t>variance parts</t>
  </si>
  <si>
    <t>=</t>
  </si>
  <si>
    <t>assumed</t>
  </si>
  <si>
    <t>Sq Err</t>
  </si>
  <si>
    <t>SSE</t>
  </si>
  <si>
    <t>Prob&gt;=20 hours</t>
  </si>
  <si>
    <t>Prob between 15 and 30 hours</t>
  </si>
  <si>
    <t>Machine 1</t>
  </si>
  <si>
    <t>Machine 2</t>
  </si>
  <si>
    <t>Machine 3</t>
  </si>
  <si>
    <t>Machine 4</t>
  </si>
  <si>
    <t>Machine 5</t>
  </si>
  <si>
    <t>Machine 6</t>
  </si>
  <si>
    <t>Machine 7</t>
  </si>
  <si>
    <t>Weibull Random Variable</t>
  </si>
  <si>
    <t>Used to model life of a machine</t>
  </si>
  <si>
    <t>Can have increasing failure rate</t>
  </si>
  <si>
    <t>or decreasing failure rate</t>
  </si>
  <si>
    <t>Exponential random variable has constant failure rate</t>
  </si>
  <si>
    <t>Continuous Random Variable</t>
  </si>
  <si>
    <t>=WEIBULL.DIST(x,alpha,beta,True)</t>
  </si>
  <si>
    <t>Probability Weibull&lt;=x</t>
  </si>
  <si>
    <t>with parameters alpha and 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</si>
</sst>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0" xfId="0" quotePrefix="1" applyFont="1"/>
    <xf numFmtId="0" fontId="2" fillId="2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0</xdr:rowOff>
    </xdr:from>
    <xdr:to>
      <xdr:col>14</xdr:col>
      <xdr:colOff>152400</xdr:colOff>
      <xdr:row>32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943100"/>
          <a:ext cx="3200400" cy="3362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Normal="100" workbookViewId="0">
      <selection activeCell="F26" sqref="F26"/>
    </sheetView>
  </sheetViews>
  <sheetFormatPr defaultRowHeight="12.75" x14ac:dyDescent="0.2"/>
  <cols>
    <col min="1" max="1" width="7.85546875" style="1" customWidth="1"/>
    <col min="2" max="2" width="11.7109375" style="1" customWidth="1"/>
    <col min="3" max="3" width="10.140625" style="1" customWidth="1"/>
    <col min="4" max="4" width="14.85546875" style="1" customWidth="1"/>
    <col min="5" max="5" width="9.140625" style="1" customWidth="1"/>
    <col min="6" max="6" width="28.140625" style="1" customWidth="1"/>
    <col min="7" max="8" width="9.140625" style="1" customWidth="1"/>
    <col min="9" max="16384" width="9.140625" style="1"/>
  </cols>
  <sheetData>
    <row r="1" spans="1:14" x14ac:dyDescent="0.2">
      <c r="I1" s="4" t="s">
        <v>19</v>
      </c>
      <c r="J1" s="4"/>
      <c r="K1" s="4"/>
      <c r="L1" s="4"/>
      <c r="M1" s="4"/>
      <c r="N1" s="4"/>
    </row>
    <row r="2" spans="1:14" x14ac:dyDescent="0.2">
      <c r="D2" s="1" t="s">
        <v>0</v>
      </c>
      <c r="E2" s="1">
        <v>2.7252652662609389</v>
      </c>
      <c r="I2" s="4" t="s">
        <v>24</v>
      </c>
      <c r="J2" s="4"/>
      <c r="K2" s="4"/>
      <c r="L2" s="4"/>
      <c r="M2" s="4"/>
      <c r="N2" s="4"/>
    </row>
    <row r="3" spans="1:14" x14ac:dyDescent="0.2">
      <c r="D3" s="1" t="s">
        <v>1</v>
      </c>
      <c r="E3" s="1">
        <v>21.003718033855638</v>
      </c>
      <c r="I3" s="4" t="s">
        <v>20</v>
      </c>
      <c r="J3" s="4"/>
      <c r="K3" s="4"/>
      <c r="L3" s="4"/>
      <c r="M3" s="4"/>
      <c r="N3" s="4"/>
    </row>
    <row r="4" spans="1:14" x14ac:dyDescent="0.2">
      <c r="I4" s="4" t="s">
        <v>21</v>
      </c>
      <c r="J4" s="4"/>
      <c r="K4" s="4"/>
      <c r="L4" s="4"/>
      <c r="M4" s="4"/>
      <c r="N4" s="4"/>
    </row>
    <row r="5" spans="1:14" x14ac:dyDescent="0.2">
      <c r="G5" s="1" t="s">
        <v>7</v>
      </c>
      <c r="H5" s="1" t="s">
        <v>8</v>
      </c>
      <c r="I5" s="4" t="s">
        <v>22</v>
      </c>
      <c r="J5" s="4"/>
      <c r="K5" s="4"/>
      <c r="L5" s="4"/>
      <c r="M5" s="4"/>
      <c r="N5" s="4"/>
    </row>
    <row r="6" spans="1:14" x14ac:dyDescent="0.2">
      <c r="D6" s="1" t="s">
        <v>2</v>
      </c>
      <c r="E6" s="1">
        <f>beta*EXP(GAMMALN(1+(1/alpha)))</f>
        <v>18.684281868365591</v>
      </c>
      <c r="F6" s="2" t="s">
        <v>6</v>
      </c>
      <c r="G6" s="3">
        <f>B13</f>
        <v>18.684285714285714</v>
      </c>
      <c r="H6" s="1">
        <f>(G6-E6)^2</f>
        <v>1.479110159106254E-11</v>
      </c>
      <c r="I6" s="4" t="s">
        <v>23</v>
      </c>
      <c r="J6" s="4"/>
      <c r="K6" s="4"/>
      <c r="L6" s="4"/>
      <c r="M6" s="4"/>
      <c r="N6" s="4"/>
    </row>
    <row r="7" spans="1:14" x14ac:dyDescent="0.2">
      <c r="D7" s="1" t="s">
        <v>5</v>
      </c>
      <c r="E7" s="1">
        <f>beta^2</f>
        <v>441.15617124571253</v>
      </c>
      <c r="I7" s="4"/>
      <c r="J7" s="4"/>
      <c r="K7" s="4"/>
      <c r="L7" s="4"/>
      <c r="M7" s="4"/>
      <c r="N7" s="4"/>
    </row>
    <row r="8" spans="1:14" x14ac:dyDescent="0.2">
      <c r="E8" s="1">
        <f>EXP(GAMMALN((1+(2/alpha))))</f>
        <v>0.91549330364574633</v>
      </c>
    </row>
    <row r="9" spans="1:14" x14ac:dyDescent="0.2">
      <c r="E9" s="1">
        <f>EXP(GAMMALN((1+(1/alpha))))</f>
        <v>0.88957021029555927</v>
      </c>
    </row>
    <row r="10" spans="1:14" x14ac:dyDescent="0.2">
      <c r="D10" s="1" t="s">
        <v>4</v>
      </c>
      <c r="E10" s="1">
        <f>E7*(E8-E9^2)</f>
        <v>54.773131700910831</v>
      </c>
    </row>
    <row r="11" spans="1:14" x14ac:dyDescent="0.2">
      <c r="D11" s="1" t="s">
        <v>3</v>
      </c>
      <c r="E11" s="1">
        <f>SQRT(E10)</f>
        <v>7.4008872239016608</v>
      </c>
      <c r="F11" s="2" t="s">
        <v>6</v>
      </c>
      <c r="G11" s="3">
        <f>B14</f>
        <v>7.4008847604928416</v>
      </c>
      <c r="H11" s="1">
        <f>(G11-E11)^2</f>
        <v>6.0683830102822607E-12</v>
      </c>
    </row>
    <row r="13" spans="1:14" x14ac:dyDescent="0.2">
      <c r="A13" s="1" t="s">
        <v>2</v>
      </c>
      <c r="B13" s="1">
        <f>AVERAGE(C16:C22)</f>
        <v>18.684285714285714</v>
      </c>
      <c r="F13" s="1" t="s">
        <v>9</v>
      </c>
      <c r="G13" s="1">
        <f>SUM(H6,H11)</f>
        <v>2.0859484601344801E-11</v>
      </c>
    </row>
    <row r="14" spans="1:14" x14ac:dyDescent="0.2">
      <c r="A14" s="1" t="s">
        <v>3</v>
      </c>
      <c r="B14" s="1">
        <f>_xlfn.STDEV.S(C16:C22)</f>
        <v>7.4008847604928416</v>
      </c>
    </row>
    <row r="16" spans="1:14" x14ac:dyDescent="0.2">
      <c r="B16" s="1" t="s">
        <v>12</v>
      </c>
      <c r="C16" s="1">
        <v>8.5</v>
      </c>
      <c r="F16" s="1" t="s">
        <v>10</v>
      </c>
      <c r="G16" s="1">
        <f>1-_xlfn.WEIBULL.DIST(20,alpha,beta,1)</f>
        <v>0.41683182171100119</v>
      </c>
    </row>
    <row r="17" spans="2:7" x14ac:dyDescent="0.2">
      <c r="B17" s="1" t="s">
        <v>13</v>
      </c>
      <c r="C17" s="1">
        <v>12.54</v>
      </c>
    </row>
    <row r="18" spans="2:7" x14ac:dyDescent="0.2">
      <c r="B18" s="1" t="s">
        <v>14</v>
      </c>
      <c r="C18" s="1">
        <v>13.75</v>
      </c>
      <c r="F18" s="1" t="s">
        <v>11</v>
      </c>
      <c r="G18" s="1">
        <f>_xlfn.WEIBULL.DIST(30,alpha,beta,TRUE)-_xlfn.WEIBULL.DIST(15,alpha,beta,TRUE)</f>
        <v>0.59941722861159541</v>
      </c>
    </row>
    <row r="19" spans="2:7" x14ac:dyDescent="0.2">
      <c r="B19" s="1" t="s">
        <v>15</v>
      </c>
      <c r="C19" s="1">
        <v>19.75</v>
      </c>
    </row>
    <row r="20" spans="2:7" x14ac:dyDescent="0.2">
      <c r="B20" s="1" t="s">
        <v>16</v>
      </c>
      <c r="C20" s="1">
        <v>21.46</v>
      </c>
    </row>
    <row r="21" spans="2:7" x14ac:dyDescent="0.2">
      <c r="B21" s="1" t="s">
        <v>17</v>
      </c>
      <c r="C21" s="1">
        <v>26.34</v>
      </c>
    </row>
    <row r="22" spans="2:7" x14ac:dyDescent="0.2">
      <c r="B22" s="1" t="s">
        <v>18</v>
      </c>
      <c r="C22" s="1">
        <v>28.45</v>
      </c>
      <c r="F22" s="2" t="s">
        <v>25</v>
      </c>
    </row>
    <row r="24" spans="2:7" x14ac:dyDescent="0.2">
      <c r="F24" s="1" t="s">
        <v>26</v>
      </c>
    </row>
    <row r="25" spans="2:7" x14ac:dyDescent="0.2">
      <c r="F25" s="1" t="s">
        <v>27</v>
      </c>
    </row>
  </sheetData>
  <phoneticPr fontId="1" type="noConversion"/>
  <printOptions headings="1" gridLines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F2FDAEDE-9D33-41AE-8DCB-A04528B9D0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1B6DBF5-1A68-4FD3-866F-75094C954B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8710E5-A173-4A99-90F9-73D2A1D5A187}">
  <ds:schemaRefs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alpha</vt:lpstr>
      <vt:lpstr>beta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Winston, Wayne L.</dc:creator>
  <cp:keywords/>
  <dc:description/>
  <cp:lastModifiedBy>Winston, Wayne L.</cp:lastModifiedBy>
  <cp:revision/>
  <dcterms:created xsi:type="dcterms:W3CDTF">2007-02-23T15:44:04Z</dcterms:created>
  <dcterms:modified xsi:type="dcterms:W3CDTF">2017-12-19T14:55:54Z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