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ston\Documents\dec17videos\"/>
    </mc:Choice>
  </mc:AlternateContent>
  <bookViews>
    <workbookView xWindow="360" yWindow="45" windowWidth="11340" windowHeight="5265" activeTab="1"/>
  </bookViews>
  <sheets>
    <sheet name="density" sheetId="1" r:id="rId1"/>
    <sheet name="computation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6" i="2" l="1"/>
  <c r="F7" i="2"/>
  <c r="F5" i="2"/>
  <c r="C11" i="2"/>
  <c r="I8" i="2"/>
  <c r="I9" i="2"/>
  <c r="I10" i="2"/>
  <c r="I11" i="2"/>
  <c r="I7" i="2"/>
  <c r="J7" i="2" s="1"/>
  <c r="J10" i="2"/>
  <c r="I6" i="2"/>
  <c r="I5" i="2"/>
  <c r="J6" i="2"/>
  <c r="J8" i="2"/>
  <c r="J9" i="2"/>
  <c r="J5" i="2"/>
  <c r="D11" i="2"/>
  <c r="G5" i="2"/>
  <c r="I12" i="2" l="1"/>
  <c r="J11" i="2"/>
  <c r="G22" i="2"/>
  <c r="C7" i="2"/>
  <c r="C6" i="2"/>
  <c r="C5" i="2"/>
  <c r="D1" i="2"/>
  <c r="D2" i="2" s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6" i="1"/>
  <c r="E6" i="2"/>
  <c r="E7" i="2"/>
  <c r="E5" i="2"/>
  <c r="I13" i="2" l="1"/>
  <c r="J12" i="2"/>
  <c r="D7" i="2"/>
  <c r="D6" i="2"/>
  <c r="D5" i="2"/>
  <c r="I14" i="2" l="1"/>
  <c r="J13" i="2"/>
  <c r="I15" i="2" l="1"/>
  <c r="J14" i="2"/>
  <c r="I16" i="2" l="1"/>
  <c r="J15" i="2"/>
  <c r="J16" i="2" l="1"/>
  <c r="I17" i="2"/>
  <c r="J17" i="2" l="1"/>
  <c r="I18" i="2"/>
  <c r="J18" i="2" l="1"/>
  <c r="I19" i="2"/>
  <c r="I20" i="2" l="1"/>
  <c r="J19" i="2"/>
  <c r="I21" i="2" l="1"/>
  <c r="J20" i="2"/>
  <c r="J21" i="2" l="1"/>
  <c r="I22" i="2"/>
  <c r="J22" i="2" l="1"/>
  <c r="I23" i="2"/>
  <c r="I24" i="2" l="1"/>
  <c r="J23" i="2"/>
  <c r="I25" i="2" l="1"/>
  <c r="J24" i="2"/>
  <c r="J25" i="2" l="1"/>
  <c r="I26" i="2"/>
  <c r="J26" i="2" l="1"/>
  <c r="I27" i="2"/>
  <c r="I28" i="2" l="1"/>
  <c r="J27" i="2"/>
  <c r="J28" i="2" l="1"/>
</calcChain>
</file>

<file path=xl/sharedStrings.xml><?xml version="1.0" encoding="utf-8"?>
<sst xmlns="http://schemas.openxmlformats.org/spreadsheetml/2006/main" count="28" uniqueCount="28">
  <si>
    <t>t</t>
  </si>
  <si>
    <t>f(t)</t>
  </si>
  <si>
    <t>mean</t>
  </si>
  <si>
    <t>1/mean</t>
  </si>
  <si>
    <t>Prob time &gt;=x</t>
  </si>
  <si>
    <t>x = Time between arrivals</t>
  </si>
  <si>
    <t>5 minutes</t>
  </si>
  <si>
    <t>10 minutes</t>
  </si>
  <si>
    <t>15 minutes</t>
  </si>
  <si>
    <t>time  between arrivals hours</t>
  </si>
  <si>
    <t>average arrivals per hour</t>
  </si>
  <si>
    <t>Hours</t>
  </si>
  <si>
    <t>PDF</t>
  </si>
  <si>
    <t>Chance 0 arrivals in 5 minutes</t>
  </si>
  <si>
    <t>IFF TIME BETWEEN ARRIVALS IS EXPONENTIAL</t>
  </si>
  <si>
    <t>continuous</t>
  </si>
  <si>
    <t>NUMBER OF ARRIVALS IN A GIVEN TIME POISSON</t>
  </si>
  <si>
    <t>Poisson</t>
  </si>
  <si>
    <t>Chance of x arrivals in a given time</t>
  </si>
  <si>
    <t>for Lambda use mean number per unit time</t>
  </si>
  <si>
    <t>EXPONDIST</t>
  </si>
  <si>
    <t>prob time &lt;=x</t>
  </si>
  <si>
    <t>get chance time between arrivals is &lt;=x</t>
  </si>
  <si>
    <t xml:space="preserve">Exponential random variable </t>
  </si>
  <si>
    <t>No Memory Property</t>
  </si>
  <si>
    <t>Given &gt;10 minutes between arrivals</t>
  </si>
  <si>
    <t>&gt;20 minutes between arrivals</t>
  </si>
  <si>
    <t>chance of arrival in next minute remains the 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</si>
</sst>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Exponential density</a:t>
            </a:r>
          </a:p>
        </c:rich>
      </c:tx>
      <c:layout>
        <c:manualLayout>
          <c:xMode val="edge"/>
          <c:yMode val="edge"/>
          <c:x val="0.30673316708229431"/>
          <c:y val="4.2372881355932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57605985037411"/>
          <c:y val="0.27542372881355931"/>
          <c:w val="0.61596009975062349"/>
          <c:h val="0.4237288135593220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density!$E$5</c:f>
              <c:strCache>
                <c:ptCount val="1"/>
                <c:pt idx="0">
                  <c:v>f(t)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density!$D$6:$D$55</c:f>
              <c:numCache>
                <c:formatCode>General</c:formatCode>
                <c:ptCount val="5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</c:numCache>
            </c:numRef>
          </c:xVal>
          <c:yVal>
            <c:numRef>
              <c:f>density!$E$6:$E$55</c:f>
              <c:numCache>
                <c:formatCode>General</c:formatCode>
                <c:ptCount val="50"/>
                <c:pt idx="0">
                  <c:v>22.224546620451537</c:v>
                </c:pt>
                <c:pt idx="1">
                  <c:v>16.464349082820792</c:v>
                </c:pt>
                <c:pt idx="2">
                  <c:v>12.197089792217975</c:v>
                </c:pt>
                <c:pt idx="3">
                  <c:v>9.035826357366064</c:v>
                </c:pt>
                <c:pt idx="4">
                  <c:v>6.6939048044528944</c:v>
                </c:pt>
                <c:pt idx="5">
                  <c:v>4.958966646647597</c:v>
                </c:pt>
                <c:pt idx="6">
                  <c:v>3.6736928475894572</c:v>
                </c:pt>
                <c:pt idx="7">
                  <c:v>2.7215385986823755</c:v>
                </c:pt>
                <c:pt idx="8">
                  <c:v>2.0161653821924936</c:v>
                </c:pt>
                <c:pt idx="9">
                  <c:v>1.4936120510359183</c:v>
                </c:pt>
                <c:pt idx="10">
                  <c:v>1.1064950220372005</c:v>
                </c:pt>
                <c:pt idx="11">
                  <c:v>0.81971167341877704</c:v>
                </c:pt>
                <c:pt idx="12">
                  <c:v>0.6072573433741314</c:v>
                </c:pt>
                <c:pt idx="13">
                  <c:v>0.44986730461433111</c:v>
                </c:pt>
                <c:pt idx="14">
                  <c:v>0.33326989614726921</c:v>
                </c:pt>
                <c:pt idx="15">
                  <c:v>0.2468924114706009</c:v>
                </c:pt>
                <c:pt idx="16">
                  <c:v>0.18290239696546898</c:v>
                </c:pt>
                <c:pt idx="17">
                  <c:v>0.1354974282783801</c:v>
                </c:pt>
                <c:pt idx="18">
                  <c:v>0.10037896372413815</c:v>
                </c:pt>
                <c:pt idx="19">
                  <c:v>7.436256529999076E-2</c:v>
                </c:pt>
                <c:pt idx="20">
                  <c:v>5.5089143310867214E-2</c:v>
                </c:pt>
                <c:pt idx="21">
                  <c:v>4.0811041126436819E-2</c:v>
                </c:pt>
                <c:pt idx="22">
                  <c:v>3.0233562871455313E-2</c:v>
                </c:pt>
                <c:pt idx="23">
                  <c:v>2.2397574251300397E-2</c:v>
                </c:pt>
                <c:pt idx="24">
                  <c:v>1.659253110443501E-2</c:v>
                </c:pt>
                <c:pt idx="25">
                  <c:v>1.2292049369393593E-2</c:v>
                </c:pt>
                <c:pt idx="26">
                  <c:v>9.1061741423659869E-3</c:v>
                </c:pt>
                <c:pt idx="27">
                  <c:v>6.7460197253654455E-3</c:v>
                </c:pt>
                <c:pt idx="28">
                  <c:v>4.9975743296290058E-3</c:v>
                </c:pt>
                <c:pt idx="29">
                  <c:v>3.7022941226003869E-3</c:v>
                </c:pt>
                <c:pt idx="30">
                  <c:v>2.742726944345198E-3</c:v>
                </c:pt>
                <c:pt idx="31">
                  <c:v>2.0318620947256168E-3</c:v>
                </c:pt>
                <c:pt idx="32">
                  <c:v>1.5052404616852585E-3</c:v>
                </c:pt>
                <c:pt idx="33">
                  <c:v>1.1151095605238001E-3</c:v>
                </c:pt>
                <c:pt idx="34">
                  <c:v>8.260934804924147E-4</c:v>
                </c:pt>
                <c:pt idx="35">
                  <c:v>6.119851023351588E-4</c:v>
                </c:pt>
                <c:pt idx="36">
                  <c:v>4.5336971459565101E-4</c:v>
                </c:pt>
                <c:pt idx="37">
                  <c:v>3.358645452777282E-4</c:v>
                </c:pt>
                <c:pt idx="38">
                  <c:v>2.4881457482272071E-4</c:v>
                </c:pt>
                <c:pt idx="39">
                  <c:v>1.8432637059984629E-4</c:v>
                </c:pt>
                <c:pt idx="40">
                  <c:v>1.3655233389249719E-4</c:v>
                </c:pt>
                <c:pt idx="41">
                  <c:v>1.0116045702417553E-4</c:v>
                </c:pt>
                <c:pt idx="42">
                  <c:v>7.4941509775999055E-5</c:v>
                </c:pt>
                <c:pt idx="43">
                  <c:v>5.5518035927457243E-5</c:v>
                </c:pt>
                <c:pt idx="44">
                  <c:v>4.1128772591522533E-5</c:v>
                </c:pt>
                <c:pt idx="45">
                  <c:v>3.0468944130074709E-5</c:v>
                </c:pt>
                <c:pt idx="46">
                  <c:v>2.2571948976492641E-5</c:v>
                </c:pt>
                <c:pt idx="47">
                  <c:v>1.672171107808382E-5</c:v>
                </c:pt>
                <c:pt idx="48">
                  <c:v>1.2387748247619816E-5</c:v>
                </c:pt>
                <c:pt idx="49">
                  <c:v>9.1770696150547727E-6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54-46BA-867A-01D4CE1F0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810880"/>
        <c:axId val="202004352"/>
      </c:scatterChart>
      <c:valAx>
        <c:axId val="13881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in hours</a:t>
                </a:r>
              </a:p>
            </c:rich>
          </c:tx>
          <c:layout>
            <c:manualLayout>
              <c:xMode val="edge"/>
              <c:yMode val="edge"/>
              <c:x val="0.35660847880299257"/>
              <c:y val="0.83474576271186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004352"/>
        <c:crosses val="autoZero"/>
        <c:crossBetween val="midCat"/>
      </c:valAx>
      <c:valAx>
        <c:axId val="20200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probability density</a:t>
                </a:r>
              </a:p>
            </c:rich>
          </c:tx>
          <c:layout>
            <c:manualLayout>
              <c:xMode val="edge"/>
              <c:yMode val="edge"/>
              <c:x val="3.9900249376558602E-2"/>
              <c:y val="0.20762711864406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8108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89276807980063"/>
          <c:y val="0.44067796610169491"/>
          <c:w val="0.13715710723192009"/>
          <c:h val="9.74576271186440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computation!$J$4</c:f>
              <c:strCache>
                <c:ptCount val="1"/>
                <c:pt idx="0">
                  <c:v>PDF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computation!$I$5:$I$124</c:f>
              <c:numCache>
                <c:formatCode>General</c:formatCode>
                <c:ptCount val="120"/>
                <c:pt idx="0">
                  <c:v>1.6666666666666666E-2</c:v>
                </c:pt>
                <c:pt idx="1">
                  <c:v>3.3333333333333333E-2</c:v>
                </c:pt>
                <c:pt idx="2">
                  <c:v>0.05</c:v>
                </c:pt>
                <c:pt idx="3">
                  <c:v>6.6666666666666666E-2</c:v>
                </c:pt>
                <c:pt idx="4">
                  <c:v>8.3333333333333329E-2</c:v>
                </c:pt>
                <c:pt idx="5">
                  <c:v>9.9999999999999992E-2</c:v>
                </c:pt>
                <c:pt idx="6">
                  <c:v>0.11666666666666665</c:v>
                </c:pt>
                <c:pt idx="7">
                  <c:v>0.13333333333333333</c:v>
                </c:pt>
                <c:pt idx="8">
                  <c:v>0.15</c:v>
                </c:pt>
                <c:pt idx="9">
                  <c:v>0.16666666666666666</c:v>
                </c:pt>
                <c:pt idx="10">
                  <c:v>0.18333333333333332</c:v>
                </c:pt>
                <c:pt idx="11">
                  <c:v>0.19999999999999998</c:v>
                </c:pt>
                <c:pt idx="12">
                  <c:v>0.21666666666666665</c:v>
                </c:pt>
                <c:pt idx="13">
                  <c:v>0.23333333333333331</c:v>
                </c:pt>
                <c:pt idx="14">
                  <c:v>0.24999999999999997</c:v>
                </c:pt>
                <c:pt idx="15">
                  <c:v>0.26666666666666666</c:v>
                </c:pt>
                <c:pt idx="16">
                  <c:v>0.28333333333333333</c:v>
                </c:pt>
                <c:pt idx="17">
                  <c:v>0.3</c:v>
                </c:pt>
                <c:pt idx="18">
                  <c:v>0.31666666666666665</c:v>
                </c:pt>
                <c:pt idx="19">
                  <c:v>0.33333333333333331</c:v>
                </c:pt>
                <c:pt idx="20">
                  <c:v>0.35</c:v>
                </c:pt>
                <c:pt idx="21">
                  <c:v>0.36666666666666664</c:v>
                </c:pt>
                <c:pt idx="22">
                  <c:v>0.3833333333333333</c:v>
                </c:pt>
                <c:pt idx="23">
                  <c:v>0.39999999999999997</c:v>
                </c:pt>
              </c:numCache>
            </c:numRef>
          </c:xVal>
          <c:yVal>
            <c:numRef>
              <c:f>computation!$J$5:$J$124</c:f>
              <c:numCache>
                <c:formatCode>General</c:formatCode>
                <c:ptCount val="120"/>
                <c:pt idx="0">
                  <c:v>18.195919791379001</c:v>
                </c:pt>
                <c:pt idx="1">
                  <c:v>11.036383235143269</c:v>
                </c:pt>
                <c:pt idx="2">
                  <c:v>6.6939048044528944</c:v>
                </c:pt>
                <c:pt idx="3">
                  <c:v>4.0600584970983808</c:v>
                </c:pt>
                <c:pt idx="4">
                  <c:v>2.4625499587169641</c:v>
                </c:pt>
                <c:pt idx="5">
                  <c:v>1.493612051035919</c:v>
                </c:pt>
                <c:pt idx="6">
                  <c:v>0.9059215026695554</c:v>
                </c:pt>
                <c:pt idx="7">
                  <c:v>0.54946916666202539</c:v>
                </c:pt>
                <c:pt idx="8">
                  <c:v>0.33326989614726921</c:v>
                </c:pt>
                <c:pt idx="9">
                  <c:v>0.20213840997256402</c:v>
                </c:pt>
                <c:pt idx="10">
                  <c:v>0.122603143153922</c:v>
                </c:pt>
                <c:pt idx="11">
                  <c:v>7.4362565299990815E-2</c:v>
                </c:pt>
                <c:pt idx="12">
                  <c:v>4.5103175789327217E-2</c:v>
                </c:pt>
                <c:pt idx="13">
                  <c:v>2.7356458966635511E-2</c:v>
                </c:pt>
                <c:pt idx="14">
                  <c:v>1.659253110443502E-2</c:v>
                </c:pt>
                <c:pt idx="15">
                  <c:v>1.0063878837075355E-2</c:v>
                </c:pt>
                <c:pt idx="16">
                  <c:v>6.1040510703193251E-3</c:v>
                </c:pt>
                <c:pt idx="17">
                  <c:v>3.7022941226003869E-3</c:v>
                </c:pt>
                <c:pt idx="18">
                  <c:v>2.245554896631018E-3</c:v>
                </c:pt>
                <c:pt idx="19">
                  <c:v>1.3619978928745456E-3</c:v>
                </c:pt>
                <c:pt idx="20">
                  <c:v>8.260934804924147E-4</c:v>
                </c:pt>
                <c:pt idx="21">
                  <c:v>5.010510237073698E-4</c:v>
                </c:pt>
                <c:pt idx="22">
                  <c:v>3.0390280795892133E-4</c:v>
                </c:pt>
                <c:pt idx="23">
                  <c:v>1.8432637059984661E-4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6B-49E7-BC64-A3D64F28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330432"/>
        <c:axId val="531332072"/>
      </c:scatterChart>
      <c:valAx>
        <c:axId val="531330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332072"/>
        <c:crosses val="autoZero"/>
        <c:crossBetween val="midCat"/>
      </c:valAx>
      <c:valAx>
        <c:axId val="531332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330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Exponential PDF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5023888888888888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computation!$J$4</c:f>
              <c:strCache>
                <c:ptCount val="1"/>
                <c:pt idx="0">
                  <c:v>PDF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computation!$I$5:$I$28</c:f>
              <c:numCache>
                <c:formatCode>General</c:formatCode>
                <c:ptCount val="24"/>
                <c:pt idx="0">
                  <c:v>1.6666666666666666E-2</c:v>
                </c:pt>
                <c:pt idx="1">
                  <c:v>3.3333333333333333E-2</c:v>
                </c:pt>
                <c:pt idx="2">
                  <c:v>0.05</c:v>
                </c:pt>
                <c:pt idx="3">
                  <c:v>6.6666666666666666E-2</c:v>
                </c:pt>
                <c:pt idx="4">
                  <c:v>8.3333333333333329E-2</c:v>
                </c:pt>
                <c:pt idx="5">
                  <c:v>9.9999999999999992E-2</c:v>
                </c:pt>
                <c:pt idx="6">
                  <c:v>0.11666666666666665</c:v>
                </c:pt>
                <c:pt idx="7">
                  <c:v>0.13333333333333333</c:v>
                </c:pt>
                <c:pt idx="8">
                  <c:v>0.15</c:v>
                </c:pt>
                <c:pt idx="9">
                  <c:v>0.16666666666666666</c:v>
                </c:pt>
                <c:pt idx="10">
                  <c:v>0.18333333333333332</c:v>
                </c:pt>
                <c:pt idx="11">
                  <c:v>0.19999999999999998</c:v>
                </c:pt>
                <c:pt idx="12">
                  <c:v>0.21666666666666665</c:v>
                </c:pt>
                <c:pt idx="13">
                  <c:v>0.23333333333333331</c:v>
                </c:pt>
                <c:pt idx="14">
                  <c:v>0.24999999999999997</c:v>
                </c:pt>
                <c:pt idx="15">
                  <c:v>0.26666666666666666</c:v>
                </c:pt>
                <c:pt idx="16">
                  <c:v>0.28333333333333333</c:v>
                </c:pt>
                <c:pt idx="17">
                  <c:v>0.3</c:v>
                </c:pt>
                <c:pt idx="18">
                  <c:v>0.31666666666666665</c:v>
                </c:pt>
                <c:pt idx="19">
                  <c:v>0.33333333333333331</c:v>
                </c:pt>
                <c:pt idx="20">
                  <c:v>0.35</c:v>
                </c:pt>
                <c:pt idx="21">
                  <c:v>0.36666666666666664</c:v>
                </c:pt>
                <c:pt idx="22">
                  <c:v>0.3833333333333333</c:v>
                </c:pt>
                <c:pt idx="23">
                  <c:v>0.39999999999999997</c:v>
                </c:pt>
              </c:numCache>
            </c:numRef>
          </c:xVal>
          <c:yVal>
            <c:numRef>
              <c:f>computation!$J$5:$J$28</c:f>
              <c:numCache>
                <c:formatCode>General</c:formatCode>
                <c:ptCount val="24"/>
                <c:pt idx="0">
                  <c:v>18.195919791379001</c:v>
                </c:pt>
                <c:pt idx="1">
                  <c:v>11.036383235143269</c:v>
                </c:pt>
                <c:pt idx="2">
                  <c:v>6.6939048044528944</c:v>
                </c:pt>
                <c:pt idx="3">
                  <c:v>4.0600584970983808</c:v>
                </c:pt>
                <c:pt idx="4">
                  <c:v>2.4625499587169641</c:v>
                </c:pt>
                <c:pt idx="5">
                  <c:v>1.493612051035919</c:v>
                </c:pt>
                <c:pt idx="6">
                  <c:v>0.9059215026695554</c:v>
                </c:pt>
                <c:pt idx="7">
                  <c:v>0.54946916666202539</c:v>
                </c:pt>
                <c:pt idx="8">
                  <c:v>0.33326989614726921</c:v>
                </c:pt>
                <c:pt idx="9">
                  <c:v>0.20213840997256402</c:v>
                </c:pt>
                <c:pt idx="10">
                  <c:v>0.122603143153922</c:v>
                </c:pt>
                <c:pt idx="11">
                  <c:v>7.4362565299990815E-2</c:v>
                </c:pt>
                <c:pt idx="12">
                  <c:v>4.5103175789327217E-2</c:v>
                </c:pt>
                <c:pt idx="13">
                  <c:v>2.7356458966635511E-2</c:v>
                </c:pt>
                <c:pt idx="14">
                  <c:v>1.659253110443502E-2</c:v>
                </c:pt>
                <c:pt idx="15">
                  <c:v>1.0063878837075355E-2</c:v>
                </c:pt>
                <c:pt idx="16">
                  <c:v>6.1040510703193251E-3</c:v>
                </c:pt>
                <c:pt idx="17">
                  <c:v>3.7022941226003869E-3</c:v>
                </c:pt>
                <c:pt idx="18">
                  <c:v>2.245554896631018E-3</c:v>
                </c:pt>
                <c:pt idx="19">
                  <c:v>1.3619978928745456E-3</c:v>
                </c:pt>
                <c:pt idx="20">
                  <c:v>8.260934804924147E-4</c:v>
                </c:pt>
                <c:pt idx="21">
                  <c:v>5.010510237073698E-4</c:v>
                </c:pt>
                <c:pt idx="22">
                  <c:v>3.0390280795892133E-4</c:v>
                </c:pt>
                <c:pt idx="23">
                  <c:v>1.8432637059984661E-4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41-466D-99DD-343FB9725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043528"/>
        <c:axId val="364039920"/>
      </c:scatterChart>
      <c:valAx>
        <c:axId val="364043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039920"/>
        <c:crosses val="autoZero"/>
        <c:crossBetween val="midCat"/>
      </c:valAx>
      <c:valAx>
        <c:axId val="36403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PDF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043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6</xdr:row>
      <xdr:rowOff>152400</xdr:rowOff>
    </xdr:from>
    <xdr:to>
      <xdr:col>11</xdr:col>
      <xdr:colOff>409575</xdr:colOff>
      <xdr:row>20</xdr:row>
      <xdr:rowOff>133350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93</xdr:row>
      <xdr:rowOff>0</xdr:rowOff>
    </xdr:from>
    <xdr:to>
      <xdr:col>18</xdr:col>
      <xdr:colOff>38100</xdr:colOff>
      <xdr:row>109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228600</xdr:colOff>
      <xdr:row>3</xdr:row>
      <xdr:rowOff>304800</xdr:rowOff>
    </xdr:from>
    <xdr:to>
      <xdr:col>17</xdr:col>
      <xdr:colOff>533400</xdr:colOff>
      <xdr:row>19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552450</xdr:colOff>
      <xdr:row>4</xdr:row>
      <xdr:rowOff>104775</xdr:rowOff>
    </xdr:from>
    <xdr:to>
      <xdr:col>3</xdr:col>
      <xdr:colOff>400050</xdr:colOff>
      <xdr:row>10</xdr:row>
      <xdr:rowOff>114300</xdr:rowOff>
    </xdr:to>
    <xdr:cxnSp macro="">
      <xdr:nvCxnSpPr>
        <xdr:cNvPr id="5" name="Straight Arrow Connector 4"/>
        <xdr:cNvCxnSpPr/>
      </xdr:nvCxnSpPr>
      <xdr:spPr>
        <a:xfrm flipV="1">
          <a:off x="1924050" y="1076325"/>
          <a:ext cx="561975" cy="9810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E56"/>
  <sheetViews>
    <sheetView workbookViewId="0">
      <selection activeCell="E6" sqref="E6"/>
    </sheetView>
  </sheetViews>
  <sheetFormatPr defaultRowHeight="12.75" x14ac:dyDescent="0.2"/>
  <sheetData>
    <row r="5" spans="4:5" x14ac:dyDescent="0.2">
      <c r="D5" t="s">
        <v>0</v>
      </c>
      <c r="E5" t="s">
        <v>1</v>
      </c>
    </row>
    <row r="6" spans="4:5" x14ac:dyDescent="0.2">
      <c r="D6">
        <v>0.01</v>
      </c>
      <c r="E6">
        <f>30*EXP(-30*D6)</f>
        <v>22.224546620451537</v>
      </c>
    </row>
    <row r="7" spans="4:5" x14ac:dyDescent="0.2">
      <c r="D7">
        <v>0.02</v>
      </c>
      <c r="E7">
        <f t="shared" ref="E7:E56" si="0">30*EXP(-30*D7)</f>
        <v>16.464349082820792</v>
      </c>
    </row>
    <row r="8" spans="4:5" x14ac:dyDescent="0.2">
      <c r="D8">
        <v>0.03</v>
      </c>
      <c r="E8">
        <f t="shared" si="0"/>
        <v>12.197089792217975</v>
      </c>
    </row>
    <row r="9" spans="4:5" x14ac:dyDescent="0.2">
      <c r="D9">
        <v>0.04</v>
      </c>
      <c r="E9">
        <f t="shared" si="0"/>
        <v>9.035826357366064</v>
      </c>
    </row>
    <row r="10" spans="4:5" x14ac:dyDescent="0.2">
      <c r="D10">
        <v>0.05</v>
      </c>
      <c r="E10">
        <f t="shared" si="0"/>
        <v>6.6939048044528944</v>
      </c>
    </row>
    <row r="11" spans="4:5" x14ac:dyDescent="0.2">
      <c r="D11">
        <v>0.06</v>
      </c>
      <c r="E11">
        <f t="shared" si="0"/>
        <v>4.958966646647597</v>
      </c>
    </row>
    <row r="12" spans="4:5" x14ac:dyDescent="0.2">
      <c r="D12">
        <v>7.0000000000000007E-2</v>
      </c>
      <c r="E12">
        <f t="shared" si="0"/>
        <v>3.6736928475894572</v>
      </c>
    </row>
    <row r="13" spans="4:5" x14ac:dyDescent="0.2">
      <c r="D13">
        <v>0.08</v>
      </c>
      <c r="E13">
        <f t="shared" si="0"/>
        <v>2.7215385986823755</v>
      </c>
    </row>
    <row r="14" spans="4:5" x14ac:dyDescent="0.2">
      <c r="D14">
        <v>0.09</v>
      </c>
      <c r="E14">
        <f t="shared" si="0"/>
        <v>2.0161653821924936</v>
      </c>
    </row>
    <row r="15" spans="4:5" x14ac:dyDescent="0.2">
      <c r="D15">
        <v>0.1</v>
      </c>
      <c r="E15">
        <f t="shared" si="0"/>
        <v>1.4936120510359183</v>
      </c>
    </row>
    <row r="16" spans="4:5" x14ac:dyDescent="0.2">
      <c r="D16">
        <v>0.11</v>
      </c>
      <c r="E16">
        <f t="shared" si="0"/>
        <v>1.1064950220372005</v>
      </c>
    </row>
    <row r="17" spans="4:5" x14ac:dyDescent="0.2">
      <c r="D17">
        <v>0.12</v>
      </c>
      <c r="E17">
        <f t="shared" si="0"/>
        <v>0.81971167341877704</v>
      </c>
    </row>
    <row r="18" spans="4:5" x14ac:dyDescent="0.2">
      <c r="D18">
        <v>0.13</v>
      </c>
      <c r="E18">
        <f t="shared" si="0"/>
        <v>0.6072573433741314</v>
      </c>
    </row>
    <row r="19" spans="4:5" x14ac:dyDescent="0.2">
      <c r="D19">
        <v>0.14000000000000001</v>
      </c>
      <c r="E19">
        <f t="shared" si="0"/>
        <v>0.44986730461433111</v>
      </c>
    </row>
    <row r="20" spans="4:5" x14ac:dyDescent="0.2">
      <c r="D20">
        <v>0.15</v>
      </c>
      <c r="E20">
        <f t="shared" si="0"/>
        <v>0.33326989614726921</v>
      </c>
    </row>
    <row r="21" spans="4:5" x14ac:dyDescent="0.2">
      <c r="D21">
        <v>0.16</v>
      </c>
      <c r="E21">
        <f t="shared" si="0"/>
        <v>0.2468924114706009</v>
      </c>
    </row>
    <row r="22" spans="4:5" x14ac:dyDescent="0.2">
      <c r="D22">
        <v>0.17</v>
      </c>
      <c r="E22">
        <f t="shared" si="0"/>
        <v>0.18290239696546898</v>
      </c>
    </row>
    <row r="23" spans="4:5" x14ac:dyDescent="0.2">
      <c r="D23">
        <v>0.18</v>
      </c>
      <c r="E23">
        <f t="shared" si="0"/>
        <v>0.1354974282783801</v>
      </c>
    </row>
    <row r="24" spans="4:5" x14ac:dyDescent="0.2">
      <c r="D24">
        <v>0.19</v>
      </c>
      <c r="E24">
        <f t="shared" si="0"/>
        <v>0.10037896372413815</v>
      </c>
    </row>
    <row r="25" spans="4:5" x14ac:dyDescent="0.2">
      <c r="D25">
        <v>0.2</v>
      </c>
      <c r="E25">
        <f t="shared" si="0"/>
        <v>7.436256529999076E-2</v>
      </c>
    </row>
    <row r="26" spans="4:5" x14ac:dyDescent="0.2">
      <c r="D26">
        <v>0.21</v>
      </c>
      <c r="E26">
        <f t="shared" si="0"/>
        <v>5.5089143310867214E-2</v>
      </c>
    </row>
    <row r="27" spans="4:5" x14ac:dyDescent="0.2">
      <c r="D27">
        <v>0.22</v>
      </c>
      <c r="E27">
        <f t="shared" si="0"/>
        <v>4.0811041126436819E-2</v>
      </c>
    </row>
    <row r="28" spans="4:5" x14ac:dyDescent="0.2">
      <c r="D28">
        <v>0.23</v>
      </c>
      <c r="E28">
        <f t="shared" si="0"/>
        <v>3.0233562871455313E-2</v>
      </c>
    </row>
    <row r="29" spans="4:5" x14ac:dyDescent="0.2">
      <c r="D29">
        <v>0.24</v>
      </c>
      <c r="E29">
        <f t="shared" si="0"/>
        <v>2.2397574251300397E-2</v>
      </c>
    </row>
    <row r="30" spans="4:5" x14ac:dyDescent="0.2">
      <c r="D30">
        <v>0.25</v>
      </c>
      <c r="E30">
        <f t="shared" si="0"/>
        <v>1.659253110443501E-2</v>
      </c>
    </row>
    <row r="31" spans="4:5" x14ac:dyDescent="0.2">
      <c r="D31">
        <v>0.26</v>
      </c>
      <c r="E31">
        <f t="shared" si="0"/>
        <v>1.2292049369393593E-2</v>
      </c>
    </row>
    <row r="32" spans="4:5" x14ac:dyDescent="0.2">
      <c r="D32">
        <v>0.27</v>
      </c>
      <c r="E32">
        <f t="shared" si="0"/>
        <v>9.1061741423659869E-3</v>
      </c>
    </row>
    <row r="33" spans="4:5" x14ac:dyDescent="0.2">
      <c r="D33">
        <v>0.28000000000000003</v>
      </c>
      <c r="E33">
        <f t="shared" si="0"/>
        <v>6.7460197253654455E-3</v>
      </c>
    </row>
    <row r="34" spans="4:5" x14ac:dyDescent="0.2">
      <c r="D34">
        <v>0.28999999999999998</v>
      </c>
      <c r="E34">
        <f t="shared" si="0"/>
        <v>4.9975743296290058E-3</v>
      </c>
    </row>
    <row r="35" spans="4:5" x14ac:dyDescent="0.2">
      <c r="D35">
        <v>0.3</v>
      </c>
      <c r="E35">
        <f t="shared" si="0"/>
        <v>3.7022941226003869E-3</v>
      </c>
    </row>
    <row r="36" spans="4:5" x14ac:dyDescent="0.2">
      <c r="D36">
        <v>0.31</v>
      </c>
      <c r="E36">
        <f t="shared" si="0"/>
        <v>2.742726944345198E-3</v>
      </c>
    </row>
    <row r="37" spans="4:5" x14ac:dyDescent="0.2">
      <c r="D37">
        <v>0.32</v>
      </c>
      <c r="E37">
        <f t="shared" si="0"/>
        <v>2.0318620947256168E-3</v>
      </c>
    </row>
    <row r="38" spans="4:5" x14ac:dyDescent="0.2">
      <c r="D38">
        <v>0.33</v>
      </c>
      <c r="E38">
        <f t="shared" si="0"/>
        <v>1.5052404616852585E-3</v>
      </c>
    </row>
    <row r="39" spans="4:5" x14ac:dyDescent="0.2">
      <c r="D39">
        <v>0.34</v>
      </c>
      <c r="E39">
        <f t="shared" si="0"/>
        <v>1.1151095605238001E-3</v>
      </c>
    </row>
    <row r="40" spans="4:5" x14ac:dyDescent="0.2">
      <c r="D40">
        <v>0.35</v>
      </c>
      <c r="E40">
        <f t="shared" si="0"/>
        <v>8.260934804924147E-4</v>
      </c>
    </row>
    <row r="41" spans="4:5" x14ac:dyDescent="0.2">
      <c r="D41">
        <v>0.36</v>
      </c>
      <c r="E41">
        <f t="shared" si="0"/>
        <v>6.119851023351588E-4</v>
      </c>
    </row>
    <row r="42" spans="4:5" x14ac:dyDescent="0.2">
      <c r="D42">
        <v>0.37</v>
      </c>
      <c r="E42">
        <f t="shared" si="0"/>
        <v>4.5336971459565101E-4</v>
      </c>
    </row>
    <row r="43" spans="4:5" x14ac:dyDescent="0.2">
      <c r="D43">
        <v>0.38</v>
      </c>
      <c r="E43">
        <f t="shared" si="0"/>
        <v>3.358645452777282E-4</v>
      </c>
    </row>
    <row r="44" spans="4:5" x14ac:dyDescent="0.2">
      <c r="D44">
        <v>0.39</v>
      </c>
      <c r="E44">
        <f t="shared" si="0"/>
        <v>2.4881457482272071E-4</v>
      </c>
    </row>
    <row r="45" spans="4:5" x14ac:dyDescent="0.2">
      <c r="D45">
        <v>0.4</v>
      </c>
      <c r="E45">
        <f t="shared" si="0"/>
        <v>1.8432637059984629E-4</v>
      </c>
    </row>
    <row r="46" spans="4:5" x14ac:dyDescent="0.2">
      <c r="D46">
        <v>0.41</v>
      </c>
      <c r="E46">
        <f t="shared" si="0"/>
        <v>1.3655233389249719E-4</v>
      </c>
    </row>
    <row r="47" spans="4:5" x14ac:dyDescent="0.2">
      <c r="D47">
        <v>0.42</v>
      </c>
      <c r="E47">
        <f t="shared" si="0"/>
        <v>1.0116045702417553E-4</v>
      </c>
    </row>
    <row r="48" spans="4:5" x14ac:dyDescent="0.2">
      <c r="D48">
        <v>0.43</v>
      </c>
      <c r="E48">
        <f t="shared" si="0"/>
        <v>7.4941509775999055E-5</v>
      </c>
    </row>
    <row r="49" spans="4:5" x14ac:dyDescent="0.2">
      <c r="D49">
        <v>0.44</v>
      </c>
      <c r="E49">
        <f t="shared" si="0"/>
        <v>5.5518035927457243E-5</v>
      </c>
    </row>
    <row r="50" spans="4:5" x14ac:dyDescent="0.2">
      <c r="D50">
        <v>0.45</v>
      </c>
      <c r="E50">
        <f t="shared" si="0"/>
        <v>4.1128772591522533E-5</v>
      </c>
    </row>
    <row r="51" spans="4:5" x14ac:dyDescent="0.2">
      <c r="D51">
        <v>0.46</v>
      </c>
      <c r="E51">
        <f t="shared" si="0"/>
        <v>3.0468944130074709E-5</v>
      </c>
    </row>
    <row r="52" spans="4:5" x14ac:dyDescent="0.2">
      <c r="D52">
        <v>0.47</v>
      </c>
      <c r="E52">
        <f t="shared" si="0"/>
        <v>2.2571948976492641E-5</v>
      </c>
    </row>
    <row r="53" spans="4:5" x14ac:dyDescent="0.2">
      <c r="D53">
        <v>0.48</v>
      </c>
      <c r="E53">
        <f t="shared" si="0"/>
        <v>1.672171107808382E-5</v>
      </c>
    </row>
    <row r="54" spans="4:5" x14ac:dyDescent="0.2">
      <c r="D54">
        <v>0.49</v>
      </c>
      <c r="E54">
        <f t="shared" si="0"/>
        <v>1.2387748247619816E-5</v>
      </c>
    </row>
    <row r="55" spans="4:5" x14ac:dyDescent="0.2">
      <c r="D55">
        <v>0.5</v>
      </c>
      <c r="E55">
        <f t="shared" si="0"/>
        <v>9.1770696150547727E-6</v>
      </c>
    </row>
    <row r="56" spans="4:5" x14ac:dyDescent="0.2">
      <c r="D56">
        <v>0.51</v>
      </c>
      <c r="E56">
        <f t="shared" si="0"/>
        <v>6.7985403832971297E-6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tabSelected="1" topLeftCell="B1" workbookViewId="0">
      <selection activeCell="F10" sqref="F10"/>
    </sheetView>
  </sheetViews>
  <sheetFormatPr defaultRowHeight="12.75" x14ac:dyDescent="0.2"/>
  <cols>
    <col min="1" max="1" width="9.140625" style="1"/>
    <col min="2" max="2" width="11.42578125" style="1" customWidth="1"/>
    <col min="3" max="3" width="10.7109375" style="1" customWidth="1"/>
    <col min="4" max="4" width="16.7109375" style="1" customWidth="1"/>
    <col min="5" max="5" width="29.28515625" style="1" customWidth="1"/>
    <col min="6" max="6" width="12.5703125" style="1" customWidth="1"/>
    <col min="7" max="9" width="9.140625" style="1"/>
    <col min="10" max="10" width="12.28515625" style="1" bestFit="1" customWidth="1"/>
    <col min="11" max="16384" width="9.140625" style="1"/>
  </cols>
  <sheetData>
    <row r="1" spans="2:14" x14ac:dyDescent="0.2">
      <c r="C1" s="1" t="s">
        <v>2</v>
      </c>
      <c r="D1" s="1">
        <f>1/30</f>
        <v>3.3333333333333333E-2</v>
      </c>
      <c r="E1" s="1" t="s">
        <v>9</v>
      </c>
      <c r="G1" s="6" t="s">
        <v>23</v>
      </c>
      <c r="H1" s="6"/>
      <c r="I1" s="6"/>
      <c r="J1" s="6"/>
      <c r="K1" s="6" t="s">
        <v>20</v>
      </c>
      <c r="L1" s="6"/>
      <c r="M1" s="6"/>
      <c r="N1" s="6"/>
    </row>
    <row r="2" spans="2:14" x14ac:dyDescent="0.2">
      <c r="C2" s="1" t="s">
        <v>3</v>
      </c>
      <c r="D2" s="3">
        <f>1/D1</f>
        <v>30</v>
      </c>
      <c r="E2" s="3" t="s">
        <v>10</v>
      </c>
      <c r="G2" s="6" t="s">
        <v>15</v>
      </c>
      <c r="H2" s="6"/>
      <c r="I2" s="6"/>
      <c r="J2" s="6"/>
      <c r="K2" s="6" t="s">
        <v>22</v>
      </c>
      <c r="L2" s="6"/>
      <c r="M2" s="6"/>
      <c r="N2" s="6"/>
    </row>
    <row r="3" spans="2:14" x14ac:dyDescent="0.2">
      <c r="G3" s="6" t="s">
        <v>19</v>
      </c>
      <c r="H3" s="6"/>
      <c r="I3" s="6"/>
      <c r="J3" s="6"/>
      <c r="K3" s="6"/>
      <c r="L3" s="6"/>
      <c r="M3" s="6"/>
      <c r="N3" s="6"/>
    </row>
    <row r="4" spans="2:14" ht="38.25" x14ac:dyDescent="0.2">
      <c r="C4" s="2" t="s">
        <v>5</v>
      </c>
      <c r="D4" s="1" t="s">
        <v>4</v>
      </c>
      <c r="F4" s="1" t="s">
        <v>21</v>
      </c>
      <c r="I4" s="1" t="s">
        <v>11</v>
      </c>
      <c r="J4" s="1" t="s">
        <v>12</v>
      </c>
    </row>
    <row r="5" spans="2:14" x14ac:dyDescent="0.2">
      <c r="B5" s="1" t="s">
        <v>6</v>
      </c>
      <c r="C5" s="1">
        <f>5/60</f>
        <v>8.3333333333333329E-2</v>
      </c>
      <c r="D5" s="1">
        <f>1-_xlfn.EXPON.DIST(C5,$D$2,TRUE)</f>
        <v>8.2084998623898842E-2</v>
      </c>
      <c r="E5" s="1" t="str">
        <f ca="1">_xlfn.FORMULATEXT(D5)</f>
        <v>=1-EXPON.DIST(C5,$D$2,TRUE)</v>
      </c>
      <c r="F5" s="1">
        <f>_xlfn.EXPON.DIST(C5,D$2,TRUE)</f>
        <v>0.91791500137610116</v>
      </c>
      <c r="G5" s="1" t="str">
        <f ca="1">_xlfn.FORMULATEXT(F5)</f>
        <v>=EXPON.DIST(C5,D$2,TRUE)</v>
      </c>
      <c r="I5" s="1">
        <f>1/60</f>
        <v>1.6666666666666666E-2</v>
      </c>
      <c r="J5" s="1">
        <f>_xlfn.EXPON.DIST(I5,30,FALSE)</f>
        <v>18.195919791379001</v>
      </c>
    </row>
    <row r="6" spans="2:14" x14ac:dyDescent="0.2">
      <c r="B6" s="1" t="s">
        <v>7</v>
      </c>
      <c r="C6" s="1">
        <f>10/60</f>
        <v>0.16666666666666666</v>
      </c>
      <c r="D6" s="1">
        <f>1-_xlfn.EXPON.DIST(C6,$D$2,TRUE)</f>
        <v>6.7379469990854757E-3</v>
      </c>
      <c r="E6" s="1" t="str">
        <f t="shared" ref="E6:E7" ca="1" si="0">_xlfn.FORMULATEXT(D6)</f>
        <v>=1-EXPON.DIST(C6,$D$2,TRUE)</v>
      </c>
      <c r="F6" s="1">
        <f t="shared" ref="F6:F7" si="1">_xlfn.EXPON.DIST(C6,D$2,TRUE)</f>
        <v>0.99326205300091452</v>
      </c>
      <c r="I6" s="1">
        <f>2/60</f>
        <v>3.3333333333333333E-2</v>
      </c>
      <c r="J6" s="1">
        <f t="shared" ref="J6:J69" si="2">_xlfn.EXPON.DIST(I6,30,FALSE)</f>
        <v>11.036383235143269</v>
      </c>
    </row>
    <row r="7" spans="2:14" x14ac:dyDescent="0.2">
      <c r="B7" s="1" t="s">
        <v>8</v>
      </c>
      <c r="C7" s="1">
        <f>15/60</f>
        <v>0.25</v>
      </c>
      <c r="D7" s="1">
        <f>1-_xlfn.EXPON.DIST(C7,$D$2,TRUE)</f>
        <v>5.5308437014778278E-4</v>
      </c>
      <c r="E7" s="1" t="str">
        <f t="shared" ca="1" si="0"/>
        <v>=1-EXPON.DIST(C7,$D$2,TRUE)</v>
      </c>
      <c r="F7" s="1">
        <f t="shared" si="1"/>
        <v>0.99944691562985222</v>
      </c>
      <c r="I7" s="1">
        <f>I6+(1/60)</f>
        <v>0.05</v>
      </c>
      <c r="J7" s="1">
        <f t="shared" si="2"/>
        <v>6.6939048044528944</v>
      </c>
    </row>
    <row r="8" spans="2:14" x14ac:dyDescent="0.2">
      <c r="I8" s="1">
        <f t="shared" ref="I8:I71" si="3">I7+(1/60)</f>
        <v>6.6666666666666666E-2</v>
      </c>
      <c r="J8" s="1">
        <f t="shared" si="2"/>
        <v>4.0600584970983808</v>
      </c>
    </row>
    <row r="9" spans="2:14" x14ac:dyDescent="0.2">
      <c r="I9" s="1">
        <f t="shared" si="3"/>
        <v>8.3333333333333329E-2</v>
      </c>
      <c r="J9" s="1">
        <f t="shared" si="2"/>
        <v>2.4625499587169641</v>
      </c>
    </row>
    <row r="10" spans="2:14" x14ac:dyDescent="0.2">
      <c r="C10" s="1" t="s">
        <v>13</v>
      </c>
      <c r="I10" s="1">
        <f t="shared" si="3"/>
        <v>9.9999999999999992E-2</v>
      </c>
      <c r="J10" s="1">
        <f t="shared" si="2"/>
        <v>1.493612051035919</v>
      </c>
    </row>
    <row r="11" spans="2:14" x14ac:dyDescent="0.2">
      <c r="C11" s="1">
        <f>_xlfn.POISSON.DIST(0,30*(5/60),FALSE)</f>
        <v>8.20849986238988E-2</v>
      </c>
      <c r="D11" s="1" t="str">
        <f ca="1">_xlfn.FORMULATEXT(C11)</f>
        <v>=POISSON.DIST(0,30*(5/60),FALSE)</v>
      </c>
      <c r="I11" s="1">
        <f t="shared" si="3"/>
        <v>0.11666666666666665</v>
      </c>
      <c r="J11" s="1">
        <f t="shared" si="2"/>
        <v>0.9059215026695554</v>
      </c>
    </row>
    <row r="12" spans="2:14" x14ac:dyDescent="0.2">
      <c r="I12" s="1">
        <f t="shared" si="3"/>
        <v>0.13333333333333333</v>
      </c>
      <c r="J12" s="1">
        <f t="shared" si="2"/>
        <v>0.54946916666202539</v>
      </c>
    </row>
    <row r="13" spans="2:14" x14ac:dyDescent="0.2">
      <c r="I13" s="1">
        <f t="shared" si="3"/>
        <v>0.15</v>
      </c>
      <c r="J13" s="1">
        <f t="shared" si="2"/>
        <v>0.33326989614726921</v>
      </c>
    </row>
    <row r="14" spans="2:14" x14ac:dyDescent="0.2">
      <c r="B14" s="3" t="s">
        <v>16</v>
      </c>
      <c r="C14" s="3"/>
      <c r="D14" s="3"/>
      <c r="E14" s="3"/>
      <c r="I14" s="1">
        <f t="shared" si="3"/>
        <v>0.16666666666666666</v>
      </c>
      <c r="J14" s="1">
        <f t="shared" si="2"/>
        <v>0.20213840997256402</v>
      </c>
    </row>
    <row r="15" spans="2:14" x14ac:dyDescent="0.2">
      <c r="B15" s="3" t="s">
        <v>14</v>
      </c>
      <c r="C15" s="3"/>
      <c r="D15" s="3"/>
      <c r="E15" s="3"/>
      <c r="I15" s="1">
        <f t="shared" si="3"/>
        <v>0.18333333333333332</v>
      </c>
      <c r="J15" s="1">
        <f t="shared" si="2"/>
        <v>0.122603143153922</v>
      </c>
    </row>
    <row r="16" spans="2:14" x14ac:dyDescent="0.2">
      <c r="I16" s="1">
        <f t="shared" si="3"/>
        <v>0.19999999999999998</v>
      </c>
      <c r="J16" s="1">
        <f t="shared" si="2"/>
        <v>7.4362565299990815E-2</v>
      </c>
    </row>
    <row r="17" spans="3:10" x14ac:dyDescent="0.2">
      <c r="I17" s="1">
        <f t="shared" si="3"/>
        <v>0.21666666666666665</v>
      </c>
      <c r="J17" s="1">
        <f t="shared" si="2"/>
        <v>4.5103175789327217E-2</v>
      </c>
    </row>
    <row r="18" spans="3:10" x14ac:dyDescent="0.2">
      <c r="C18" s="4"/>
      <c r="D18" s="4" t="s">
        <v>17</v>
      </c>
      <c r="E18" s="4"/>
      <c r="I18" s="1">
        <f t="shared" si="3"/>
        <v>0.23333333333333331</v>
      </c>
      <c r="J18" s="1">
        <f t="shared" si="2"/>
        <v>2.7356458966635511E-2</v>
      </c>
    </row>
    <row r="19" spans="3:10" x14ac:dyDescent="0.2">
      <c r="C19" s="4"/>
      <c r="D19" s="4" t="s">
        <v>18</v>
      </c>
      <c r="E19" s="4"/>
      <c r="I19" s="1">
        <f t="shared" si="3"/>
        <v>0.24999999999999997</v>
      </c>
      <c r="J19" s="1">
        <f t="shared" si="2"/>
        <v>1.659253110443502E-2</v>
      </c>
    </row>
    <row r="20" spans="3:10" x14ac:dyDescent="0.2">
      <c r="I20" s="1">
        <f t="shared" si="3"/>
        <v>0.26666666666666666</v>
      </c>
      <c r="J20" s="1">
        <f t="shared" si="2"/>
        <v>1.0063878837075355E-2</v>
      </c>
    </row>
    <row r="21" spans="3:10" x14ac:dyDescent="0.2">
      <c r="I21" s="1">
        <f t="shared" si="3"/>
        <v>0.28333333333333333</v>
      </c>
      <c r="J21" s="1">
        <f t="shared" si="2"/>
        <v>6.1040510703193251E-3</v>
      </c>
    </row>
    <row r="22" spans="3:10" x14ac:dyDescent="0.2">
      <c r="C22" s="5" t="s">
        <v>24</v>
      </c>
      <c r="D22" s="5"/>
      <c r="E22" s="5"/>
      <c r="G22" s="1">
        <f>2*0.00062</f>
        <v>1.24E-3</v>
      </c>
      <c r="I22" s="1">
        <f t="shared" si="3"/>
        <v>0.3</v>
      </c>
      <c r="J22" s="1">
        <f t="shared" si="2"/>
        <v>3.7022941226003869E-3</v>
      </c>
    </row>
    <row r="23" spans="3:10" x14ac:dyDescent="0.2">
      <c r="C23" s="5" t="s">
        <v>25</v>
      </c>
      <c r="D23" s="5"/>
      <c r="E23" s="5"/>
      <c r="I23" s="1">
        <f t="shared" si="3"/>
        <v>0.31666666666666665</v>
      </c>
      <c r="J23" s="1">
        <f t="shared" si="2"/>
        <v>2.245554896631018E-3</v>
      </c>
    </row>
    <row r="24" spans="3:10" x14ac:dyDescent="0.2">
      <c r="C24" s="5" t="s">
        <v>26</v>
      </c>
      <c r="D24" s="5"/>
      <c r="E24" s="5"/>
      <c r="I24" s="1">
        <f t="shared" si="3"/>
        <v>0.33333333333333331</v>
      </c>
      <c r="J24" s="1">
        <f t="shared" si="2"/>
        <v>1.3619978928745456E-3</v>
      </c>
    </row>
    <row r="25" spans="3:10" x14ac:dyDescent="0.2">
      <c r="C25" s="5" t="s">
        <v>27</v>
      </c>
      <c r="D25" s="5"/>
      <c r="E25" s="5"/>
      <c r="I25" s="1">
        <f t="shared" si="3"/>
        <v>0.35</v>
      </c>
      <c r="J25" s="1">
        <f t="shared" si="2"/>
        <v>8.260934804924147E-4</v>
      </c>
    </row>
    <row r="26" spans="3:10" x14ac:dyDescent="0.2">
      <c r="C26" s="5"/>
      <c r="D26" s="5"/>
      <c r="E26" s="5"/>
      <c r="I26" s="1">
        <f t="shared" si="3"/>
        <v>0.36666666666666664</v>
      </c>
      <c r="J26" s="1">
        <f t="shared" si="2"/>
        <v>5.010510237073698E-4</v>
      </c>
    </row>
    <row r="27" spans="3:10" x14ac:dyDescent="0.2">
      <c r="I27" s="1">
        <f t="shared" si="3"/>
        <v>0.3833333333333333</v>
      </c>
      <c r="J27" s="1">
        <f t="shared" si="2"/>
        <v>3.0390280795892133E-4</v>
      </c>
    </row>
    <row r="28" spans="3:10" x14ac:dyDescent="0.2">
      <c r="I28" s="1">
        <f t="shared" si="3"/>
        <v>0.39999999999999997</v>
      </c>
      <c r="J28" s="1">
        <f t="shared" si="2"/>
        <v>1.8432637059984661E-4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7122FAE-789F-43AC-960E-19445B80B4F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d1607db4-bd3f-4f82-a312-bf7e283d0a6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C41A376-B446-42B1-AE89-47B15DDF85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8337B-C7CC-4D83-9731-9FEEC10567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density</vt:lpstr>
      <vt:lpstr>computation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Winston, Wayne L.</dc:creator>
  <cp:keywords/>
  <dc:description/>
  <cp:lastModifiedBy>Winston, Wayne L.</cp:lastModifiedBy>
  <cp:revision/>
  <dcterms:created xsi:type="dcterms:W3CDTF">2007-01-28T15:58:18Z</dcterms:created>
  <dcterms:modified xsi:type="dcterms:W3CDTF">2017-12-19T14:34:05Z</dcterms:modified>
  <cp:category/>
</cp:coreProperties>
</file>