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sqc\"/>
    </mc:Choice>
  </mc:AlternateContent>
  <bookViews>
    <workbookView xWindow="0" yWindow="0" windowWidth="19200" windowHeight="7905"/>
  </bookViews>
  <sheets>
    <sheet name="Sheet1" sheetId="1" r:id="rId1"/>
  </sheets>
  <definedNames>
    <definedName name="LCLx">Sheet1!$H$4</definedName>
    <definedName name="Mrbar">Sheet1!$H$2</definedName>
    <definedName name="UCLRange">Sheet1!$J$3</definedName>
    <definedName name="UCLx">Sheet1!$H$3</definedName>
    <definedName name="xbar">Sheet1!$H$1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E8" i="1"/>
  <c r="H2" i="1" s="1"/>
  <c r="H4" i="1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G8" i="1" l="1"/>
  <c r="G10" i="1"/>
  <c r="G12" i="1"/>
  <c r="G14" i="1"/>
  <c r="G16" i="1"/>
  <c r="G18" i="1"/>
  <c r="G20" i="1"/>
  <c r="G22" i="1"/>
  <c r="G24" i="1"/>
  <c r="G26" i="1"/>
  <c r="G11" i="1"/>
  <c r="G15" i="1"/>
  <c r="G19" i="1"/>
  <c r="G23" i="1"/>
  <c r="G27" i="1"/>
  <c r="G9" i="1"/>
  <c r="G13" i="1"/>
  <c r="G17" i="1"/>
  <c r="G21" i="1"/>
  <c r="G25" i="1"/>
  <c r="H3" i="1"/>
  <c r="J3" i="1"/>
  <c r="F10" i="1" l="1"/>
  <c r="F16" i="1"/>
  <c r="F20" i="1"/>
  <c r="F24" i="1"/>
  <c r="F9" i="1"/>
  <c r="F11" i="1"/>
  <c r="F13" i="1"/>
  <c r="F15" i="1"/>
  <c r="F17" i="1"/>
  <c r="F19" i="1"/>
  <c r="F21" i="1"/>
  <c r="F23" i="1"/>
  <c r="F25" i="1"/>
  <c r="F27" i="1"/>
  <c r="F8" i="1"/>
  <c r="F12" i="1"/>
  <c r="F14" i="1"/>
  <c r="F18" i="1"/>
  <c r="F22" i="1"/>
  <c r="F26" i="1"/>
  <c r="H9" i="1"/>
  <c r="H13" i="1"/>
  <c r="H17" i="1"/>
  <c r="H21" i="1"/>
  <c r="H25" i="1"/>
  <c r="H10" i="1"/>
  <c r="H14" i="1"/>
  <c r="H18" i="1"/>
  <c r="H22" i="1"/>
  <c r="H26" i="1"/>
  <c r="H8" i="1"/>
  <c r="H12" i="1"/>
  <c r="H16" i="1"/>
  <c r="H20" i="1"/>
  <c r="H24" i="1"/>
  <c r="H11" i="1"/>
  <c r="H15" i="1"/>
  <c r="H19" i="1"/>
  <c r="H23" i="1"/>
  <c r="H27" i="1"/>
</calcChain>
</file>

<file path=xl/sharedStrings.xml><?xml version="1.0" encoding="utf-8"?>
<sst xmlns="http://schemas.openxmlformats.org/spreadsheetml/2006/main" count="19" uniqueCount="18">
  <si>
    <t>Individual Measurements</t>
  </si>
  <si>
    <t>For Mean</t>
  </si>
  <si>
    <t>UCL=xbar+3MRbar/1.128</t>
  </si>
  <si>
    <t>LCL=xbar-3MRbar/1.128</t>
  </si>
  <si>
    <t>For Range</t>
  </si>
  <si>
    <t>LCL=0</t>
  </si>
  <si>
    <t>Batch</t>
  </si>
  <si>
    <t>Measurement</t>
  </si>
  <si>
    <t>Range</t>
  </si>
  <si>
    <t>UCLxbar</t>
  </si>
  <si>
    <t>LCLxbar</t>
  </si>
  <si>
    <t>UCLRange</t>
  </si>
  <si>
    <t>LCLRange</t>
  </si>
  <si>
    <t>xbar</t>
  </si>
  <si>
    <t>UCLx</t>
  </si>
  <si>
    <t>LCLx</t>
  </si>
  <si>
    <t>Mrbar</t>
  </si>
  <si>
    <t>UCL=3.267MRbar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</si>
</sst>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 Value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Sheet1!$D$7</c:f>
              <c:strCache>
                <c:ptCount val="1"/>
                <c:pt idx="0">
                  <c:v>Measurement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Sheet1!$C$8:$C$27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Sheet1!$D$8:$D$27</c:f>
              <c:numCache>
                <c:formatCode>General</c:formatCode>
                <c:ptCount val="20"/>
                <c:pt idx="0">
                  <c:v>34.049999999999997</c:v>
                </c:pt>
                <c:pt idx="1">
                  <c:v>34.4</c:v>
                </c:pt>
                <c:pt idx="2">
                  <c:v>33.590000000000003</c:v>
                </c:pt>
                <c:pt idx="3">
                  <c:v>35.96</c:v>
                </c:pt>
                <c:pt idx="4">
                  <c:v>34.700000000000003</c:v>
                </c:pt>
                <c:pt idx="5">
                  <c:v>33.51</c:v>
                </c:pt>
                <c:pt idx="6">
                  <c:v>33.79</c:v>
                </c:pt>
                <c:pt idx="7">
                  <c:v>34.04</c:v>
                </c:pt>
                <c:pt idx="8">
                  <c:v>34.520000000000003</c:v>
                </c:pt>
                <c:pt idx="9">
                  <c:v>33.75</c:v>
                </c:pt>
                <c:pt idx="10">
                  <c:v>33.270000000000003</c:v>
                </c:pt>
                <c:pt idx="11">
                  <c:v>33.71</c:v>
                </c:pt>
                <c:pt idx="12">
                  <c:v>34.03</c:v>
                </c:pt>
                <c:pt idx="13">
                  <c:v>34.58</c:v>
                </c:pt>
                <c:pt idx="14">
                  <c:v>34.020000000000003</c:v>
                </c:pt>
                <c:pt idx="15">
                  <c:v>33.97</c:v>
                </c:pt>
                <c:pt idx="16">
                  <c:v>34.049999999999997</c:v>
                </c:pt>
                <c:pt idx="17">
                  <c:v>34.04</c:v>
                </c:pt>
                <c:pt idx="18">
                  <c:v>33.729999999999997</c:v>
                </c:pt>
                <c:pt idx="19">
                  <c:v>34.049999999999997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2B-4ECB-9313-A027DB759DFE}"/>
            </c:ext>
          </c:extLst>
        </c:ser>
        <c:ser>
          <c:idx val="1"/>
          <c:order val="1"/>
          <c:tx>
            <c:strRef>
              <c:f>Sheet1!$F$7</c:f>
              <c:strCache>
                <c:ptCount val="1"/>
                <c:pt idx="0">
                  <c:v>UCLxbar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Sheet1!$C$8:$C$27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Sheet1!$F$8:$F$27</c:f>
              <c:numCache>
                <c:formatCode>General</c:formatCode>
                <c:ptCount val="20"/>
                <c:pt idx="0">
                  <c:v>35.610956326987669</c:v>
                </c:pt>
                <c:pt idx="1">
                  <c:v>35.610956326987669</c:v>
                </c:pt>
                <c:pt idx="2">
                  <c:v>35.610956326987669</c:v>
                </c:pt>
                <c:pt idx="3">
                  <c:v>35.610956326987669</c:v>
                </c:pt>
                <c:pt idx="4">
                  <c:v>35.610956326987669</c:v>
                </c:pt>
                <c:pt idx="5">
                  <c:v>35.610956326987669</c:v>
                </c:pt>
                <c:pt idx="6">
                  <c:v>35.610956326987669</c:v>
                </c:pt>
                <c:pt idx="7">
                  <c:v>35.610956326987669</c:v>
                </c:pt>
                <c:pt idx="8">
                  <c:v>35.610956326987669</c:v>
                </c:pt>
                <c:pt idx="9">
                  <c:v>35.610956326987669</c:v>
                </c:pt>
                <c:pt idx="10">
                  <c:v>35.610956326987669</c:v>
                </c:pt>
                <c:pt idx="11">
                  <c:v>35.610956326987669</c:v>
                </c:pt>
                <c:pt idx="12">
                  <c:v>35.610956326987669</c:v>
                </c:pt>
                <c:pt idx="13">
                  <c:v>35.610956326987669</c:v>
                </c:pt>
                <c:pt idx="14">
                  <c:v>35.610956326987669</c:v>
                </c:pt>
                <c:pt idx="15">
                  <c:v>35.610956326987669</c:v>
                </c:pt>
                <c:pt idx="16">
                  <c:v>35.610956326987669</c:v>
                </c:pt>
                <c:pt idx="17">
                  <c:v>35.610956326987669</c:v>
                </c:pt>
                <c:pt idx="18">
                  <c:v>35.610956326987669</c:v>
                </c:pt>
                <c:pt idx="19">
                  <c:v>35.610956326987669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2B-4ECB-9313-A027DB759DFE}"/>
            </c:ext>
          </c:extLst>
        </c:ser>
        <c:ser>
          <c:idx val="2"/>
          <c:order val="2"/>
          <c:tx>
            <c:strRef>
              <c:f>Sheet1!$G$7</c:f>
              <c:strCache>
                <c:ptCount val="1"/>
                <c:pt idx="0">
                  <c:v>LCLxbar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Sheet1!$C$8:$C$27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Sheet1!$G$8:$G$27</c:f>
              <c:numCache>
                <c:formatCode>General</c:formatCode>
                <c:ptCount val="20"/>
                <c:pt idx="0">
                  <c:v>32.565043673012305</c:v>
                </c:pt>
                <c:pt idx="1">
                  <c:v>32.565043673012305</c:v>
                </c:pt>
                <c:pt idx="2">
                  <c:v>32.565043673012305</c:v>
                </c:pt>
                <c:pt idx="3">
                  <c:v>32.565043673012305</c:v>
                </c:pt>
                <c:pt idx="4">
                  <c:v>32.565043673012305</c:v>
                </c:pt>
                <c:pt idx="5">
                  <c:v>32.565043673012305</c:v>
                </c:pt>
                <c:pt idx="6">
                  <c:v>32.565043673012305</c:v>
                </c:pt>
                <c:pt idx="7">
                  <c:v>32.565043673012305</c:v>
                </c:pt>
                <c:pt idx="8">
                  <c:v>32.565043673012305</c:v>
                </c:pt>
                <c:pt idx="9">
                  <c:v>32.565043673012305</c:v>
                </c:pt>
                <c:pt idx="10">
                  <c:v>32.565043673012305</c:v>
                </c:pt>
                <c:pt idx="11">
                  <c:v>32.565043673012305</c:v>
                </c:pt>
                <c:pt idx="12">
                  <c:v>32.565043673012305</c:v>
                </c:pt>
                <c:pt idx="13">
                  <c:v>32.565043673012305</c:v>
                </c:pt>
                <c:pt idx="14">
                  <c:v>32.565043673012305</c:v>
                </c:pt>
                <c:pt idx="15">
                  <c:v>32.565043673012305</c:v>
                </c:pt>
                <c:pt idx="16">
                  <c:v>32.565043673012305</c:v>
                </c:pt>
                <c:pt idx="17">
                  <c:v>32.565043673012305</c:v>
                </c:pt>
                <c:pt idx="18">
                  <c:v>32.565043673012305</c:v>
                </c:pt>
                <c:pt idx="19">
                  <c:v>32.565043673012305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2B-4ECB-9313-A027DB759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924512"/>
        <c:axId val="473923856"/>
      </c:scatterChart>
      <c:valAx>
        <c:axId val="47392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23856"/>
        <c:crosses val="autoZero"/>
        <c:crossBetween val="midCat"/>
      </c:valAx>
      <c:valAx>
        <c:axId val="4739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24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Range</a:t>
            </a:r>
            <a:r>
              <a:rPr lang="en-US" baseline="0"/>
              <a:t> Chart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Sheet1!$E$7</c:f>
              <c:strCache>
                <c:ptCount val="1"/>
                <c:pt idx="0">
                  <c:v>Range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Sheet1!$C$8:$C$27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Sheet1!$E$8:$E$27</c:f>
              <c:numCache>
                <c:formatCode>General</c:formatCode>
                <c:ptCount val="20"/>
                <c:pt idx="0">
                  <c:v>0</c:v>
                </c:pt>
                <c:pt idx="1">
                  <c:v>0.35000000000000142</c:v>
                </c:pt>
                <c:pt idx="2">
                  <c:v>0.80999999999999517</c:v>
                </c:pt>
                <c:pt idx="3">
                  <c:v>2.3699999999999974</c:v>
                </c:pt>
                <c:pt idx="4">
                  <c:v>1.259999999999998</c:v>
                </c:pt>
                <c:pt idx="5">
                  <c:v>1.1900000000000048</c:v>
                </c:pt>
                <c:pt idx="6">
                  <c:v>0.28000000000000114</c:v>
                </c:pt>
                <c:pt idx="7">
                  <c:v>0.25</c:v>
                </c:pt>
                <c:pt idx="8">
                  <c:v>0.48000000000000398</c:v>
                </c:pt>
                <c:pt idx="9">
                  <c:v>0.77000000000000313</c:v>
                </c:pt>
                <c:pt idx="10">
                  <c:v>0.47999999999999687</c:v>
                </c:pt>
                <c:pt idx="11">
                  <c:v>0.43999999999999773</c:v>
                </c:pt>
                <c:pt idx="12">
                  <c:v>0.32000000000000028</c:v>
                </c:pt>
                <c:pt idx="13">
                  <c:v>0.54999999999999716</c:v>
                </c:pt>
                <c:pt idx="14">
                  <c:v>0.55999999999999517</c:v>
                </c:pt>
                <c:pt idx="15">
                  <c:v>5.0000000000004263E-2</c:v>
                </c:pt>
                <c:pt idx="16">
                  <c:v>7.9999999999998295E-2</c:v>
                </c:pt>
                <c:pt idx="17">
                  <c:v>9.9999999999980105E-3</c:v>
                </c:pt>
                <c:pt idx="18">
                  <c:v>0.31000000000000227</c:v>
                </c:pt>
                <c:pt idx="19">
                  <c:v>0.32000000000000028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AC-45D0-B3C7-700A22657A78}"/>
            </c:ext>
          </c:extLst>
        </c:ser>
        <c:ser>
          <c:idx val="1"/>
          <c:order val="1"/>
          <c:tx>
            <c:strRef>
              <c:f>Sheet1!$H$7</c:f>
              <c:strCache>
                <c:ptCount val="1"/>
                <c:pt idx="0">
                  <c:v>UCLRange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Sheet1!$C$8:$C$27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Sheet1!$H$8:$H$27</c:f>
              <c:numCache>
                <c:formatCode>General</c:formatCode>
                <c:ptCount val="20"/>
                <c:pt idx="0">
                  <c:v>1.8707873684210516</c:v>
                </c:pt>
                <c:pt idx="1">
                  <c:v>1.8707873684210516</c:v>
                </c:pt>
                <c:pt idx="2">
                  <c:v>1.8707873684210516</c:v>
                </c:pt>
                <c:pt idx="3">
                  <c:v>1.8707873684210516</c:v>
                </c:pt>
                <c:pt idx="4">
                  <c:v>1.8707873684210516</c:v>
                </c:pt>
                <c:pt idx="5">
                  <c:v>1.8707873684210516</c:v>
                </c:pt>
                <c:pt idx="6">
                  <c:v>1.8707873684210516</c:v>
                </c:pt>
                <c:pt idx="7">
                  <c:v>1.8707873684210516</c:v>
                </c:pt>
                <c:pt idx="8">
                  <c:v>1.8707873684210516</c:v>
                </c:pt>
                <c:pt idx="9">
                  <c:v>1.8707873684210516</c:v>
                </c:pt>
                <c:pt idx="10">
                  <c:v>1.8707873684210516</c:v>
                </c:pt>
                <c:pt idx="11">
                  <c:v>1.8707873684210516</c:v>
                </c:pt>
                <c:pt idx="12">
                  <c:v>1.8707873684210516</c:v>
                </c:pt>
                <c:pt idx="13">
                  <c:v>1.8707873684210516</c:v>
                </c:pt>
                <c:pt idx="14">
                  <c:v>1.8707873684210516</c:v>
                </c:pt>
                <c:pt idx="15">
                  <c:v>1.8707873684210516</c:v>
                </c:pt>
                <c:pt idx="16">
                  <c:v>1.8707873684210516</c:v>
                </c:pt>
                <c:pt idx="17">
                  <c:v>1.8707873684210516</c:v>
                </c:pt>
                <c:pt idx="18">
                  <c:v>1.8707873684210516</c:v>
                </c:pt>
                <c:pt idx="19">
                  <c:v>1.8707873684210516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AC-45D0-B3C7-700A22657A78}"/>
            </c:ext>
          </c:extLst>
        </c:ser>
        <c:ser>
          <c:idx val="2"/>
          <c:order val="2"/>
          <c:tx>
            <c:strRef>
              <c:f>Sheet1!$I$7</c:f>
              <c:strCache>
                <c:ptCount val="1"/>
                <c:pt idx="0">
                  <c:v>LCLRange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Sheet1!$C$8:$C$27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Sheet1!$I$8:$I$27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AC-45D0-B3C7-700A2265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313096"/>
        <c:axId val="465316048"/>
      </c:scatterChart>
      <c:valAx>
        <c:axId val="465313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316048"/>
        <c:crosses val="autoZero"/>
        <c:crossBetween val="midCat"/>
      </c:valAx>
      <c:valAx>
        <c:axId val="46531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313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8</xdr:row>
      <xdr:rowOff>53975</xdr:rowOff>
    </xdr:from>
    <xdr:to>
      <xdr:col>17</xdr:col>
      <xdr:colOff>295275</xdr:colOff>
      <xdr:row>23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2C5493-42E8-4CAC-8575-C35B632D9F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593725</xdr:colOff>
      <xdr:row>23</xdr:row>
      <xdr:rowOff>3175</xdr:rowOff>
    </xdr:from>
    <xdr:to>
      <xdr:col>17</xdr:col>
      <xdr:colOff>288925</xdr:colOff>
      <xdr:row>37</xdr:row>
      <xdr:rowOff>168275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CB93A8-96F3-44D2-A4A4-95EEB6837A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7:I27" totalsRowShown="0" headerRowDxfId="8" dataDxfId="7">
  <autoFilter ref="C7:I27"/>
  <tableColumns count="7">
    <tableColumn id="1" name="Batch" dataDxfId="6"/>
    <tableColumn id="2" name="Measurement" dataDxfId="5"/>
    <tableColumn id="3" name="Range" dataDxfId="4">
      <calculatedColumnFormula>IFERROR(ABS(Table1[[#This Row],[Measurement]]-D7),"")</calculatedColumnFormula>
    </tableColumn>
    <tableColumn id="4" name="UCLxbar" dataDxfId="1">
      <calculatedColumnFormula>UCLx</calculatedColumnFormula>
    </tableColumn>
    <tableColumn id="5" name="LCLxbar" dataDxfId="0">
      <calculatedColumnFormula>LCLx</calculatedColumnFormula>
    </tableColumn>
    <tableColumn id="6" name="UCLRange" dataDxfId="3">
      <calculatedColumnFormula>UCLRange</calculatedColumnFormula>
    </tableColumn>
    <tableColumn id="7" name="LCLRang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H5" sqref="H5"/>
    </sheetView>
  </sheetViews>
  <sheetFormatPr defaultColWidth="8.7109375" defaultRowHeight="15" x14ac:dyDescent="0.25"/>
  <cols>
    <col min="1" max="3" width="8.7109375" style="1"/>
    <col min="4" max="4" width="16.140625" style="1" customWidth="1"/>
    <col min="5" max="5" width="8.7109375" style="1"/>
    <col min="6" max="6" width="9.7109375" style="1" customWidth="1"/>
    <col min="7" max="7" width="9.28515625" style="1" customWidth="1"/>
    <col min="8" max="8" width="11.140625" style="1" customWidth="1"/>
    <col min="9" max="9" width="10.5703125" style="1" customWidth="1"/>
    <col min="10" max="16384" width="8.7109375" style="1"/>
  </cols>
  <sheetData>
    <row r="1" spans="1:10" x14ac:dyDescent="0.25">
      <c r="A1" s="1" t="s">
        <v>0</v>
      </c>
      <c r="G1" s="1" t="s">
        <v>13</v>
      </c>
      <c r="H1" s="1">
        <f>AVERAGE(Table1[Measurement])</f>
        <v>34.087999999999987</v>
      </c>
    </row>
    <row r="2" spans="1:10" x14ac:dyDescent="0.25">
      <c r="A2" s="2" t="s">
        <v>1</v>
      </c>
      <c r="B2" s="2"/>
      <c r="C2" s="2"/>
      <c r="D2" s="3" t="s">
        <v>4</v>
      </c>
      <c r="E2" s="3"/>
      <c r="F2" s="3"/>
      <c r="G2" s="1" t="s">
        <v>16</v>
      </c>
      <c r="H2" s="1">
        <f>AVERAGE(Table1[Range])</f>
        <v>0.57263157894736816</v>
      </c>
    </row>
    <row r="3" spans="1:10" x14ac:dyDescent="0.25">
      <c r="A3" s="2" t="s">
        <v>2</v>
      </c>
      <c r="B3" s="2"/>
      <c r="C3" s="2"/>
      <c r="D3" s="3" t="s">
        <v>5</v>
      </c>
      <c r="E3" s="3"/>
      <c r="F3" s="3"/>
      <c r="G3" s="1" t="s">
        <v>14</v>
      </c>
      <c r="H3" s="1">
        <f>xbar+3*Mrbar/1.128</f>
        <v>35.610956326987669</v>
      </c>
      <c r="I3" s="1" t="s">
        <v>11</v>
      </c>
      <c r="J3" s="1">
        <f>3.267*Mrbar</f>
        <v>1.8707873684210516</v>
      </c>
    </row>
    <row r="4" spans="1:10" x14ac:dyDescent="0.25">
      <c r="A4" s="2" t="s">
        <v>3</v>
      </c>
      <c r="B4" s="2"/>
      <c r="C4" s="2"/>
      <c r="D4" s="3" t="s">
        <v>17</v>
      </c>
      <c r="E4" s="3"/>
      <c r="F4" s="3"/>
      <c r="G4" s="1" t="s">
        <v>15</v>
      </c>
      <c r="H4" s="1">
        <f>xbar-3*Mrbar/1.128</f>
        <v>32.565043673012305</v>
      </c>
    </row>
    <row r="7" spans="1:10" x14ac:dyDescent="0.25"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</row>
    <row r="8" spans="1:10" x14ac:dyDescent="0.25">
      <c r="C8" s="1">
        <v>1</v>
      </c>
      <c r="D8" s="1">
        <v>34.049999999999997</v>
      </c>
      <c r="E8" s="1" t="str">
        <f>IFERROR(ABS(Table1[[#This Row],[Measurement]]-D7),"")</f>
        <v/>
      </c>
      <c r="F8" s="1">
        <f t="shared" ref="F8:F27" si="0">UCLx</f>
        <v>35.610956326987669</v>
      </c>
      <c r="G8" s="1">
        <f t="shared" ref="G8:G27" si="1">LCLx</f>
        <v>32.565043673012305</v>
      </c>
      <c r="H8" s="1">
        <f t="shared" ref="H8:H27" si="2">UCLRange</f>
        <v>1.8707873684210516</v>
      </c>
      <c r="I8" s="1">
        <v>0</v>
      </c>
    </row>
    <row r="9" spans="1:10" x14ac:dyDescent="0.25">
      <c r="C9" s="1">
        <v>2</v>
      </c>
      <c r="D9" s="1">
        <v>34.4</v>
      </c>
      <c r="E9" s="1">
        <f>IFERROR(ABS(Table1[[#This Row],[Measurement]]-D8),"")</f>
        <v>0.35000000000000142</v>
      </c>
      <c r="F9" s="1">
        <f t="shared" si="0"/>
        <v>35.610956326987669</v>
      </c>
      <c r="G9" s="1">
        <f t="shared" si="1"/>
        <v>32.565043673012305</v>
      </c>
      <c r="H9" s="1">
        <f t="shared" si="2"/>
        <v>1.8707873684210516</v>
      </c>
      <c r="I9" s="1">
        <v>0</v>
      </c>
    </row>
    <row r="10" spans="1:10" x14ac:dyDescent="0.25">
      <c r="C10" s="1">
        <v>3</v>
      </c>
      <c r="D10" s="1">
        <v>33.590000000000003</v>
      </c>
      <c r="E10" s="1">
        <f>IFERROR(ABS(Table1[[#This Row],[Measurement]]-D9),"")</f>
        <v>0.80999999999999517</v>
      </c>
      <c r="F10" s="1">
        <f t="shared" si="0"/>
        <v>35.610956326987669</v>
      </c>
      <c r="G10" s="1">
        <f t="shared" si="1"/>
        <v>32.565043673012305</v>
      </c>
      <c r="H10" s="1">
        <f t="shared" si="2"/>
        <v>1.8707873684210516</v>
      </c>
      <c r="I10" s="1">
        <v>0</v>
      </c>
    </row>
    <row r="11" spans="1:10" x14ac:dyDescent="0.25">
      <c r="C11" s="1">
        <v>4</v>
      </c>
      <c r="D11" s="1">
        <v>35.96</v>
      </c>
      <c r="E11" s="1">
        <f>IFERROR(ABS(Table1[[#This Row],[Measurement]]-D10),"")</f>
        <v>2.3699999999999974</v>
      </c>
      <c r="F11" s="1">
        <f t="shared" si="0"/>
        <v>35.610956326987669</v>
      </c>
      <c r="G11" s="1">
        <f t="shared" si="1"/>
        <v>32.565043673012305</v>
      </c>
      <c r="H11" s="1">
        <f t="shared" si="2"/>
        <v>1.8707873684210516</v>
      </c>
      <c r="I11" s="1">
        <v>0</v>
      </c>
    </row>
    <row r="12" spans="1:10" x14ac:dyDescent="0.25">
      <c r="C12" s="1">
        <v>5</v>
      </c>
      <c r="D12" s="1">
        <v>34.700000000000003</v>
      </c>
      <c r="E12" s="1">
        <f>IFERROR(ABS(Table1[[#This Row],[Measurement]]-D11),"")</f>
        <v>1.259999999999998</v>
      </c>
      <c r="F12" s="1">
        <f t="shared" si="0"/>
        <v>35.610956326987669</v>
      </c>
      <c r="G12" s="1">
        <f t="shared" si="1"/>
        <v>32.565043673012305</v>
      </c>
      <c r="H12" s="1">
        <f t="shared" si="2"/>
        <v>1.8707873684210516</v>
      </c>
      <c r="I12" s="1">
        <v>0</v>
      </c>
    </row>
    <row r="13" spans="1:10" x14ac:dyDescent="0.25">
      <c r="C13" s="1">
        <v>6</v>
      </c>
      <c r="D13" s="1">
        <v>33.51</v>
      </c>
      <c r="E13" s="1">
        <f>IFERROR(ABS(Table1[[#This Row],[Measurement]]-D12),"")</f>
        <v>1.1900000000000048</v>
      </c>
      <c r="F13" s="1">
        <f t="shared" si="0"/>
        <v>35.610956326987669</v>
      </c>
      <c r="G13" s="1">
        <f t="shared" si="1"/>
        <v>32.565043673012305</v>
      </c>
      <c r="H13" s="1">
        <f t="shared" si="2"/>
        <v>1.8707873684210516</v>
      </c>
      <c r="I13" s="1">
        <v>0</v>
      </c>
    </row>
    <row r="14" spans="1:10" x14ac:dyDescent="0.25">
      <c r="C14" s="1">
        <v>7</v>
      </c>
      <c r="D14" s="1">
        <v>33.79</v>
      </c>
      <c r="E14" s="1">
        <f>IFERROR(ABS(Table1[[#This Row],[Measurement]]-D13),"")</f>
        <v>0.28000000000000114</v>
      </c>
      <c r="F14" s="1">
        <f t="shared" si="0"/>
        <v>35.610956326987669</v>
      </c>
      <c r="G14" s="1">
        <f t="shared" si="1"/>
        <v>32.565043673012305</v>
      </c>
      <c r="H14" s="1">
        <f t="shared" si="2"/>
        <v>1.8707873684210516</v>
      </c>
      <c r="I14" s="1">
        <v>0</v>
      </c>
    </row>
    <row r="15" spans="1:10" x14ac:dyDescent="0.25">
      <c r="C15" s="1">
        <v>8</v>
      </c>
      <c r="D15" s="1">
        <v>34.04</v>
      </c>
      <c r="E15" s="1">
        <f>IFERROR(ABS(Table1[[#This Row],[Measurement]]-D14),"")</f>
        <v>0.25</v>
      </c>
      <c r="F15" s="1">
        <f t="shared" si="0"/>
        <v>35.610956326987669</v>
      </c>
      <c r="G15" s="1">
        <f t="shared" si="1"/>
        <v>32.565043673012305</v>
      </c>
      <c r="H15" s="1">
        <f t="shared" si="2"/>
        <v>1.8707873684210516</v>
      </c>
      <c r="I15" s="1">
        <v>0</v>
      </c>
    </row>
    <row r="16" spans="1:10" x14ac:dyDescent="0.25">
      <c r="C16" s="1">
        <v>9</v>
      </c>
      <c r="D16" s="1">
        <v>34.520000000000003</v>
      </c>
      <c r="E16" s="1">
        <f>IFERROR(ABS(Table1[[#This Row],[Measurement]]-D15),"")</f>
        <v>0.48000000000000398</v>
      </c>
      <c r="F16" s="1">
        <f t="shared" si="0"/>
        <v>35.610956326987669</v>
      </c>
      <c r="G16" s="1">
        <f t="shared" si="1"/>
        <v>32.565043673012305</v>
      </c>
      <c r="H16" s="1">
        <f t="shared" si="2"/>
        <v>1.8707873684210516</v>
      </c>
      <c r="I16" s="1">
        <v>0</v>
      </c>
    </row>
    <row r="17" spans="3:9" x14ac:dyDescent="0.25">
      <c r="C17" s="1">
        <v>10</v>
      </c>
      <c r="D17" s="1">
        <v>33.75</v>
      </c>
      <c r="E17" s="1">
        <f>IFERROR(ABS(Table1[[#This Row],[Measurement]]-D16),"")</f>
        <v>0.77000000000000313</v>
      </c>
      <c r="F17" s="1">
        <f t="shared" si="0"/>
        <v>35.610956326987669</v>
      </c>
      <c r="G17" s="1">
        <f t="shared" si="1"/>
        <v>32.565043673012305</v>
      </c>
      <c r="H17" s="1">
        <f t="shared" si="2"/>
        <v>1.8707873684210516</v>
      </c>
      <c r="I17" s="1">
        <v>0</v>
      </c>
    </row>
    <row r="18" spans="3:9" x14ac:dyDescent="0.25">
      <c r="C18" s="1">
        <v>11</v>
      </c>
      <c r="D18" s="1">
        <v>33.270000000000003</v>
      </c>
      <c r="E18" s="1">
        <f>IFERROR(ABS(Table1[[#This Row],[Measurement]]-D17),"")</f>
        <v>0.47999999999999687</v>
      </c>
      <c r="F18" s="1">
        <f t="shared" si="0"/>
        <v>35.610956326987669</v>
      </c>
      <c r="G18" s="1">
        <f t="shared" si="1"/>
        <v>32.565043673012305</v>
      </c>
      <c r="H18" s="1">
        <f t="shared" si="2"/>
        <v>1.8707873684210516</v>
      </c>
      <c r="I18" s="1">
        <v>0</v>
      </c>
    </row>
    <row r="19" spans="3:9" x14ac:dyDescent="0.25">
      <c r="C19" s="1">
        <v>12</v>
      </c>
      <c r="D19" s="1">
        <v>33.71</v>
      </c>
      <c r="E19" s="1">
        <f>IFERROR(ABS(Table1[[#This Row],[Measurement]]-D18),"")</f>
        <v>0.43999999999999773</v>
      </c>
      <c r="F19" s="1">
        <f t="shared" si="0"/>
        <v>35.610956326987669</v>
      </c>
      <c r="G19" s="1">
        <f t="shared" si="1"/>
        <v>32.565043673012305</v>
      </c>
      <c r="H19" s="1">
        <f t="shared" si="2"/>
        <v>1.8707873684210516</v>
      </c>
      <c r="I19" s="1">
        <v>0</v>
      </c>
    </row>
    <row r="20" spans="3:9" x14ac:dyDescent="0.25">
      <c r="C20" s="1">
        <v>13</v>
      </c>
      <c r="D20" s="1">
        <v>34.03</v>
      </c>
      <c r="E20" s="1">
        <f>IFERROR(ABS(Table1[[#This Row],[Measurement]]-D19),"")</f>
        <v>0.32000000000000028</v>
      </c>
      <c r="F20" s="1">
        <f t="shared" si="0"/>
        <v>35.610956326987669</v>
      </c>
      <c r="G20" s="1">
        <f t="shared" si="1"/>
        <v>32.565043673012305</v>
      </c>
      <c r="H20" s="1">
        <f t="shared" si="2"/>
        <v>1.8707873684210516</v>
      </c>
      <c r="I20" s="1">
        <v>0</v>
      </c>
    </row>
    <row r="21" spans="3:9" x14ac:dyDescent="0.25">
      <c r="C21" s="1">
        <v>14</v>
      </c>
      <c r="D21" s="1">
        <v>34.58</v>
      </c>
      <c r="E21" s="1">
        <f>IFERROR(ABS(Table1[[#This Row],[Measurement]]-D20),"")</f>
        <v>0.54999999999999716</v>
      </c>
      <c r="F21" s="1">
        <f t="shared" si="0"/>
        <v>35.610956326987669</v>
      </c>
      <c r="G21" s="1">
        <f t="shared" si="1"/>
        <v>32.565043673012305</v>
      </c>
      <c r="H21" s="1">
        <f t="shared" si="2"/>
        <v>1.8707873684210516</v>
      </c>
      <c r="I21" s="1">
        <v>0</v>
      </c>
    </row>
    <row r="22" spans="3:9" x14ac:dyDescent="0.25">
      <c r="C22" s="1">
        <v>15</v>
      </c>
      <c r="D22" s="1">
        <v>34.020000000000003</v>
      </c>
      <c r="E22" s="1">
        <f>IFERROR(ABS(Table1[[#This Row],[Measurement]]-D21),"")</f>
        <v>0.55999999999999517</v>
      </c>
      <c r="F22" s="1">
        <f t="shared" si="0"/>
        <v>35.610956326987669</v>
      </c>
      <c r="G22" s="1">
        <f t="shared" si="1"/>
        <v>32.565043673012305</v>
      </c>
      <c r="H22" s="1">
        <f t="shared" si="2"/>
        <v>1.8707873684210516</v>
      </c>
      <c r="I22" s="1">
        <v>0</v>
      </c>
    </row>
    <row r="23" spans="3:9" x14ac:dyDescent="0.25">
      <c r="C23" s="1">
        <v>16</v>
      </c>
      <c r="D23" s="1">
        <v>33.97</v>
      </c>
      <c r="E23" s="1">
        <f>IFERROR(ABS(Table1[[#This Row],[Measurement]]-D22),"")</f>
        <v>5.0000000000004263E-2</v>
      </c>
      <c r="F23" s="1">
        <f t="shared" si="0"/>
        <v>35.610956326987669</v>
      </c>
      <c r="G23" s="1">
        <f t="shared" si="1"/>
        <v>32.565043673012305</v>
      </c>
      <c r="H23" s="1">
        <f t="shared" si="2"/>
        <v>1.8707873684210516</v>
      </c>
      <c r="I23" s="1">
        <v>0</v>
      </c>
    </row>
    <row r="24" spans="3:9" x14ac:dyDescent="0.25">
      <c r="C24" s="1">
        <v>17</v>
      </c>
      <c r="D24" s="1">
        <v>34.049999999999997</v>
      </c>
      <c r="E24" s="1">
        <f>IFERROR(ABS(Table1[[#This Row],[Measurement]]-D23),"")</f>
        <v>7.9999999999998295E-2</v>
      </c>
      <c r="F24" s="1">
        <f t="shared" si="0"/>
        <v>35.610956326987669</v>
      </c>
      <c r="G24" s="1">
        <f t="shared" si="1"/>
        <v>32.565043673012305</v>
      </c>
      <c r="H24" s="1">
        <f t="shared" si="2"/>
        <v>1.8707873684210516</v>
      </c>
      <c r="I24" s="1">
        <v>0</v>
      </c>
    </row>
    <row r="25" spans="3:9" x14ac:dyDescent="0.25">
      <c r="C25" s="1">
        <v>18</v>
      </c>
      <c r="D25" s="1">
        <v>34.04</v>
      </c>
      <c r="E25" s="1">
        <f>IFERROR(ABS(Table1[[#This Row],[Measurement]]-D24),"")</f>
        <v>9.9999999999980105E-3</v>
      </c>
      <c r="F25" s="1">
        <f t="shared" si="0"/>
        <v>35.610956326987669</v>
      </c>
      <c r="G25" s="1">
        <f t="shared" si="1"/>
        <v>32.565043673012305</v>
      </c>
      <c r="H25" s="1">
        <f t="shared" si="2"/>
        <v>1.8707873684210516</v>
      </c>
      <c r="I25" s="1">
        <v>0</v>
      </c>
    </row>
    <row r="26" spans="3:9" x14ac:dyDescent="0.25">
      <c r="C26" s="1">
        <v>19</v>
      </c>
      <c r="D26" s="1">
        <v>33.729999999999997</v>
      </c>
      <c r="E26" s="1">
        <f>IFERROR(ABS(Table1[[#This Row],[Measurement]]-D25),"")</f>
        <v>0.31000000000000227</v>
      </c>
      <c r="F26" s="1">
        <f t="shared" si="0"/>
        <v>35.610956326987669</v>
      </c>
      <c r="G26" s="1">
        <f t="shared" si="1"/>
        <v>32.565043673012305</v>
      </c>
      <c r="H26" s="1">
        <f t="shared" si="2"/>
        <v>1.8707873684210516</v>
      </c>
      <c r="I26" s="1">
        <v>0</v>
      </c>
    </row>
    <row r="27" spans="3:9" x14ac:dyDescent="0.25">
      <c r="C27" s="1">
        <v>20</v>
      </c>
      <c r="D27" s="1">
        <v>34.049999999999997</v>
      </c>
      <c r="E27" s="1">
        <f>IFERROR(ABS(Table1[[#This Row],[Measurement]]-D26),"")</f>
        <v>0.32000000000000028</v>
      </c>
      <c r="F27" s="1">
        <f t="shared" si="0"/>
        <v>35.610956326987669</v>
      </c>
      <c r="G27" s="1">
        <f t="shared" si="1"/>
        <v>32.565043673012305</v>
      </c>
      <c r="H27" s="1">
        <f t="shared" si="2"/>
        <v>1.8707873684210516</v>
      </c>
      <c r="I27" s="1">
        <v>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LCLx</vt:lpstr>
      <vt:lpstr>Mrbar</vt:lpstr>
      <vt:lpstr>UCLRange</vt:lpstr>
      <vt:lpstr>UCLx</vt:lpstr>
      <vt:lpstr>xbar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2017-12-14T17:36:58Z</dcterms:created>
  <dcterms:modified xsi:type="dcterms:W3CDTF">2017-12-21T13:05:56Z</dcterms:modified>
</cp:coreProperties>
</file>