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honors6_10\"/>
    </mc:Choice>
  </mc:AlternateContent>
  <xr:revisionPtr revIDLastSave="0" documentId="13_ncr:1_{94B44CEA-C411-4F93-8D59-BA1691CC092E}" xr6:coauthVersionLast="45" xr6:coauthVersionMax="45" xr10:uidLastSave="{00000000-0000-0000-0000-000000000000}"/>
  <bookViews>
    <workbookView xWindow="-104" yWindow="-104" windowWidth="22326" windowHeight="12050" xr2:uid="{6AAFB2E5-6271-4C7F-B853-BB0CBCB690AD}"/>
  </bookViews>
  <sheets>
    <sheet name="Notes" sheetId="8" r:id="rId1"/>
    <sheet name="Medians" sheetId="5" r:id="rId2"/>
    <sheet name="Unequal Immobile" sheetId="1" r:id="rId3"/>
    <sheet name="Equalizing Immobile" sheetId="3" r:id="rId4"/>
    <sheet name="Unequal mobile" sheetId="4" r:id="rId5"/>
    <sheet name="Quintile" sheetId="6" r:id="rId6"/>
    <sheet name="Gatsby" sheetId="7" r:id="rId7"/>
    <sheet name="CONN_MISS" sheetId="9" r:id="rId8"/>
  </sheets>
  <externalReferences>
    <externalReference r:id="rId9"/>
    <externalReference r:id="rId10"/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9" l="1"/>
  <c r="G32" i="9" s="1"/>
  <c r="I29" i="9"/>
  <c r="I28" i="9"/>
  <c r="D28" i="9"/>
  <c r="C28" i="9"/>
  <c r="I27" i="9"/>
  <c r="D27" i="9"/>
  <c r="C27" i="9"/>
  <c r="I26" i="9"/>
  <c r="D26" i="9"/>
  <c r="C30" i="9" s="1"/>
  <c r="C26" i="9"/>
  <c r="I25" i="9"/>
  <c r="D25" i="9"/>
  <c r="C25" i="9"/>
  <c r="I24" i="9"/>
  <c r="G31" i="9" s="1"/>
  <c r="G33" i="9" s="1"/>
  <c r="C13" i="9"/>
  <c r="I12" i="9"/>
  <c r="H12" i="9"/>
  <c r="I11" i="9"/>
  <c r="H13" i="9" s="1"/>
  <c r="H11" i="9"/>
  <c r="D11" i="9"/>
  <c r="C11" i="9"/>
  <c r="D10" i="9"/>
  <c r="C10" i="9"/>
  <c r="C31" i="9"/>
  <c r="C14" i="9"/>
  <c r="F27" i="7" l="1"/>
  <c r="H5" i="1" l="1"/>
  <c r="F2" i="1" l="1"/>
  <c r="F3" i="1"/>
  <c r="E3" i="1"/>
  <c r="E2" i="1"/>
  <c r="J58" i="4" l="1"/>
  <c r="J59" i="4"/>
  <c r="J61" i="4"/>
  <c r="J62" i="4"/>
  <c r="J63" i="4"/>
  <c r="J66" i="4"/>
  <c r="J67" i="4"/>
  <c r="J69" i="4"/>
  <c r="J70" i="4"/>
  <c r="J71" i="4"/>
  <c r="J74" i="4"/>
  <c r="J75" i="4"/>
  <c r="J77" i="4"/>
  <c r="J78" i="4"/>
  <c r="J79" i="4"/>
  <c r="J81" i="4"/>
  <c r="J82" i="4"/>
  <c r="J83" i="4"/>
  <c r="J84" i="4"/>
  <c r="J86" i="4"/>
  <c r="J87" i="4"/>
  <c r="J88" i="4"/>
  <c r="J89" i="4"/>
  <c r="J90" i="4"/>
  <c r="J91" i="4"/>
  <c r="J92" i="4"/>
  <c r="J94" i="4"/>
  <c r="J95" i="4"/>
  <c r="J96" i="4"/>
  <c r="J98" i="4"/>
  <c r="J99" i="4"/>
  <c r="J100" i="4"/>
  <c r="J101" i="4"/>
  <c r="J102" i="4"/>
  <c r="J103" i="4"/>
  <c r="J104" i="4"/>
  <c r="J5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6" i="4"/>
  <c r="J57" i="4"/>
  <c r="J60" i="4"/>
  <c r="J64" i="4"/>
  <c r="J65" i="4"/>
  <c r="J68" i="4"/>
  <c r="J72" i="4"/>
  <c r="J73" i="4"/>
  <c r="J76" i="4"/>
  <c r="J80" i="4"/>
  <c r="J85" i="4"/>
  <c r="J93" i="4"/>
  <c r="J97" i="4"/>
  <c r="I104" i="4"/>
  <c r="G104" i="4"/>
  <c r="I103" i="4"/>
  <c r="G103" i="4"/>
  <c r="I102" i="4"/>
  <c r="G102" i="4"/>
  <c r="I101" i="4"/>
  <c r="G101" i="4"/>
  <c r="I100" i="4"/>
  <c r="G100" i="4"/>
  <c r="I99" i="4"/>
  <c r="G99" i="4"/>
  <c r="I98" i="4"/>
  <c r="G98" i="4"/>
  <c r="I97" i="4"/>
  <c r="G97" i="4"/>
  <c r="I96" i="4"/>
  <c r="G96" i="4"/>
  <c r="I95" i="4"/>
  <c r="G95" i="4"/>
  <c r="I94" i="4"/>
  <c r="G94" i="4"/>
  <c r="I93" i="4"/>
  <c r="G93" i="4"/>
  <c r="I92" i="4"/>
  <c r="G92" i="4"/>
  <c r="I91" i="4"/>
  <c r="G91" i="4"/>
  <c r="I90" i="4"/>
  <c r="G90" i="4"/>
  <c r="I89" i="4"/>
  <c r="G89" i="4"/>
  <c r="I88" i="4"/>
  <c r="G88" i="4"/>
  <c r="I87" i="4"/>
  <c r="G87" i="4"/>
  <c r="I86" i="4"/>
  <c r="G86" i="4"/>
  <c r="I85" i="4"/>
  <c r="G85" i="4"/>
  <c r="I84" i="4"/>
  <c r="G84" i="4"/>
  <c r="I83" i="4"/>
  <c r="G83" i="4"/>
  <c r="I82" i="4"/>
  <c r="G82" i="4"/>
  <c r="I81" i="4"/>
  <c r="G81" i="4"/>
  <c r="I80" i="4"/>
  <c r="G80" i="4"/>
  <c r="I79" i="4"/>
  <c r="G79" i="4"/>
  <c r="I78" i="4"/>
  <c r="G78" i="4"/>
  <c r="I77" i="4"/>
  <c r="G77" i="4"/>
  <c r="I76" i="4"/>
  <c r="G76" i="4"/>
  <c r="I75" i="4"/>
  <c r="G75" i="4"/>
  <c r="I74" i="4"/>
  <c r="G74" i="4"/>
  <c r="I73" i="4"/>
  <c r="G73" i="4"/>
  <c r="I72" i="4"/>
  <c r="G72" i="4"/>
  <c r="I71" i="4"/>
  <c r="G71" i="4"/>
  <c r="I70" i="4"/>
  <c r="G70" i="4"/>
  <c r="I69" i="4"/>
  <c r="G69" i="4"/>
  <c r="I68" i="4"/>
  <c r="G68" i="4"/>
  <c r="I67" i="4"/>
  <c r="G67" i="4"/>
  <c r="I66" i="4"/>
  <c r="G66" i="4"/>
  <c r="I65" i="4"/>
  <c r="G65" i="4"/>
  <c r="I64" i="4"/>
  <c r="G64" i="4"/>
  <c r="I63" i="4"/>
  <c r="G63" i="4"/>
  <c r="I62" i="4"/>
  <c r="G62" i="4"/>
  <c r="I61" i="4"/>
  <c r="G61" i="4"/>
  <c r="I60" i="4"/>
  <c r="G60" i="4"/>
  <c r="I59" i="4"/>
  <c r="G59" i="4"/>
  <c r="I58" i="4"/>
  <c r="G58" i="4"/>
  <c r="I57" i="4"/>
  <c r="G57" i="4"/>
  <c r="I56" i="4"/>
  <c r="G56" i="4"/>
  <c r="I55" i="4"/>
  <c r="G55" i="4"/>
  <c r="I54" i="4"/>
  <c r="G54" i="4"/>
  <c r="I53" i="4"/>
  <c r="G53" i="4"/>
  <c r="I52" i="4"/>
  <c r="G52" i="4"/>
  <c r="I51" i="4"/>
  <c r="G51" i="4"/>
  <c r="I50" i="4"/>
  <c r="G50" i="4"/>
  <c r="I49" i="4"/>
  <c r="G49" i="4"/>
  <c r="I48" i="4"/>
  <c r="G48" i="4"/>
  <c r="I47" i="4"/>
  <c r="G47" i="4"/>
  <c r="I46" i="4"/>
  <c r="G46" i="4"/>
  <c r="I45" i="4"/>
  <c r="G45" i="4"/>
  <c r="I44" i="4"/>
  <c r="G44" i="4"/>
  <c r="I43" i="4"/>
  <c r="G43" i="4"/>
  <c r="I42" i="4"/>
  <c r="G42" i="4"/>
  <c r="I41" i="4"/>
  <c r="G41" i="4"/>
  <c r="I40" i="4"/>
  <c r="G40" i="4"/>
  <c r="I39" i="4"/>
  <c r="G39" i="4"/>
  <c r="I38" i="4"/>
  <c r="G38" i="4"/>
  <c r="I37" i="4"/>
  <c r="G37" i="4"/>
  <c r="I36" i="4"/>
  <c r="G36" i="4"/>
  <c r="I35" i="4"/>
  <c r="G35" i="4"/>
  <c r="I34" i="4"/>
  <c r="G34" i="4"/>
  <c r="I33" i="4"/>
  <c r="G33" i="4"/>
  <c r="I32" i="4"/>
  <c r="G32" i="4"/>
  <c r="I31" i="4"/>
  <c r="G31" i="4"/>
  <c r="I30" i="4"/>
  <c r="G30" i="4"/>
  <c r="I29" i="4"/>
  <c r="G29" i="4"/>
  <c r="I28" i="4"/>
  <c r="G28" i="4"/>
  <c r="I27" i="4"/>
  <c r="G27" i="4"/>
  <c r="I26" i="4"/>
  <c r="G26" i="4"/>
  <c r="I25" i="4"/>
  <c r="G25" i="4"/>
  <c r="I24" i="4"/>
  <c r="G24" i="4"/>
  <c r="I23" i="4"/>
  <c r="G23" i="4"/>
  <c r="I22" i="4"/>
  <c r="G22" i="4"/>
  <c r="I21" i="4"/>
  <c r="G21" i="4"/>
  <c r="I20" i="4"/>
  <c r="G20" i="4"/>
  <c r="I19" i="4"/>
  <c r="G19" i="4"/>
  <c r="I18" i="4"/>
  <c r="G18" i="4"/>
  <c r="I17" i="4"/>
  <c r="G17" i="4"/>
  <c r="I16" i="4"/>
  <c r="G16" i="4"/>
  <c r="I15" i="4"/>
  <c r="G15" i="4"/>
  <c r="I14" i="4"/>
  <c r="G14" i="4"/>
  <c r="I13" i="4"/>
  <c r="G13" i="4"/>
  <c r="I12" i="4"/>
  <c r="G12" i="4"/>
  <c r="I11" i="4"/>
  <c r="G11" i="4"/>
  <c r="I10" i="4"/>
  <c r="G10" i="4"/>
  <c r="I9" i="4"/>
  <c r="G9" i="4"/>
  <c r="I8" i="4"/>
  <c r="G8" i="4"/>
  <c r="I7" i="4"/>
  <c r="G7" i="4"/>
  <c r="I6" i="4"/>
  <c r="G6" i="4"/>
  <c r="I5" i="4"/>
  <c r="G5" i="4"/>
  <c r="J59" i="3"/>
  <c r="J63" i="3"/>
  <c r="J67" i="3"/>
  <c r="J71" i="3"/>
  <c r="J75" i="3"/>
  <c r="J79" i="3"/>
  <c r="J83" i="3"/>
  <c r="J87" i="3"/>
  <c r="J91" i="3"/>
  <c r="J95" i="3"/>
  <c r="J99" i="3"/>
  <c r="J103" i="3"/>
  <c r="J55" i="3"/>
  <c r="J12" i="3"/>
  <c r="J16" i="3"/>
  <c r="J20" i="3"/>
  <c r="J28" i="3"/>
  <c r="J32" i="3"/>
  <c r="J36" i="3"/>
  <c r="J44" i="3"/>
  <c r="J48" i="3"/>
  <c r="J52" i="3"/>
  <c r="J9" i="3"/>
  <c r="J13" i="3"/>
  <c r="J17" i="3"/>
  <c r="J21" i="3"/>
  <c r="J25" i="3"/>
  <c r="J29" i="3"/>
  <c r="J33" i="3"/>
  <c r="J37" i="3"/>
  <c r="J41" i="3"/>
  <c r="J45" i="3"/>
  <c r="J49" i="3"/>
  <c r="J53" i="3"/>
  <c r="J5" i="3"/>
  <c r="J104" i="3"/>
  <c r="I104" i="3"/>
  <c r="G104" i="3"/>
  <c r="I103" i="3"/>
  <c r="G103" i="3"/>
  <c r="J102" i="3"/>
  <c r="I102" i="3"/>
  <c r="G102" i="3"/>
  <c r="J101" i="3"/>
  <c r="I101" i="3"/>
  <c r="G101" i="3"/>
  <c r="J100" i="3"/>
  <c r="I100" i="3"/>
  <c r="G100" i="3"/>
  <c r="I99" i="3"/>
  <c r="G99" i="3"/>
  <c r="J98" i="3"/>
  <c r="I98" i="3"/>
  <c r="G98" i="3"/>
  <c r="J97" i="3"/>
  <c r="I97" i="3"/>
  <c r="G97" i="3"/>
  <c r="J96" i="3"/>
  <c r="I96" i="3"/>
  <c r="G96" i="3"/>
  <c r="I95" i="3"/>
  <c r="G95" i="3"/>
  <c r="J94" i="3"/>
  <c r="I94" i="3"/>
  <c r="G94" i="3"/>
  <c r="J93" i="3"/>
  <c r="I93" i="3"/>
  <c r="G93" i="3"/>
  <c r="J92" i="3"/>
  <c r="I92" i="3"/>
  <c r="G92" i="3"/>
  <c r="I91" i="3"/>
  <c r="G91" i="3"/>
  <c r="J90" i="3"/>
  <c r="I90" i="3"/>
  <c r="G90" i="3"/>
  <c r="J89" i="3"/>
  <c r="I89" i="3"/>
  <c r="G89" i="3"/>
  <c r="J88" i="3"/>
  <c r="I88" i="3"/>
  <c r="G88" i="3"/>
  <c r="I87" i="3"/>
  <c r="G87" i="3"/>
  <c r="J86" i="3"/>
  <c r="I86" i="3"/>
  <c r="G86" i="3"/>
  <c r="J85" i="3"/>
  <c r="I85" i="3"/>
  <c r="G85" i="3"/>
  <c r="J84" i="3"/>
  <c r="I84" i="3"/>
  <c r="G84" i="3"/>
  <c r="I83" i="3"/>
  <c r="G83" i="3"/>
  <c r="J82" i="3"/>
  <c r="I82" i="3"/>
  <c r="G82" i="3"/>
  <c r="J81" i="3"/>
  <c r="I81" i="3"/>
  <c r="G81" i="3"/>
  <c r="J80" i="3"/>
  <c r="I80" i="3"/>
  <c r="G80" i="3"/>
  <c r="I79" i="3"/>
  <c r="G79" i="3"/>
  <c r="J78" i="3"/>
  <c r="I78" i="3"/>
  <c r="G78" i="3"/>
  <c r="J77" i="3"/>
  <c r="I77" i="3"/>
  <c r="G77" i="3"/>
  <c r="J76" i="3"/>
  <c r="I76" i="3"/>
  <c r="G76" i="3"/>
  <c r="I75" i="3"/>
  <c r="G75" i="3"/>
  <c r="J74" i="3"/>
  <c r="I74" i="3"/>
  <c r="G74" i="3"/>
  <c r="J73" i="3"/>
  <c r="I73" i="3"/>
  <c r="G73" i="3"/>
  <c r="J72" i="3"/>
  <c r="I72" i="3"/>
  <c r="G72" i="3"/>
  <c r="I71" i="3"/>
  <c r="G71" i="3"/>
  <c r="J70" i="3"/>
  <c r="I70" i="3"/>
  <c r="G70" i="3"/>
  <c r="J69" i="3"/>
  <c r="I69" i="3"/>
  <c r="G69" i="3"/>
  <c r="J68" i="3"/>
  <c r="I68" i="3"/>
  <c r="G68" i="3"/>
  <c r="I67" i="3"/>
  <c r="G67" i="3"/>
  <c r="J66" i="3"/>
  <c r="I66" i="3"/>
  <c r="G66" i="3"/>
  <c r="J65" i="3"/>
  <c r="I65" i="3"/>
  <c r="G65" i="3"/>
  <c r="J64" i="3"/>
  <c r="I64" i="3"/>
  <c r="G64" i="3"/>
  <c r="I63" i="3"/>
  <c r="G63" i="3"/>
  <c r="J62" i="3"/>
  <c r="I62" i="3"/>
  <c r="G62" i="3"/>
  <c r="J61" i="3"/>
  <c r="I61" i="3"/>
  <c r="G61" i="3"/>
  <c r="J60" i="3"/>
  <c r="I60" i="3"/>
  <c r="G60" i="3"/>
  <c r="I59" i="3"/>
  <c r="G59" i="3"/>
  <c r="J58" i="3"/>
  <c r="I58" i="3"/>
  <c r="G58" i="3"/>
  <c r="J57" i="3"/>
  <c r="I57" i="3"/>
  <c r="G57" i="3"/>
  <c r="J56" i="3"/>
  <c r="I56" i="3"/>
  <c r="G56" i="3"/>
  <c r="I55" i="3"/>
  <c r="G55" i="3"/>
  <c r="J54" i="3"/>
  <c r="I54" i="3"/>
  <c r="G54" i="3"/>
  <c r="I53" i="3"/>
  <c r="G53" i="3"/>
  <c r="I52" i="3"/>
  <c r="G52" i="3"/>
  <c r="J51" i="3"/>
  <c r="I51" i="3"/>
  <c r="G51" i="3"/>
  <c r="J50" i="3"/>
  <c r="I50" i="3"/>
  <c r="G50" i="3"/>
  <c r="I49" i="3"/>
  <c r="G49" i="3"/>
  <c r="I48" i="3"/>
  <c r="G48" i="3"/>
  <c r="J47" i="3"/>
  <c r="I47" i="3"/>
  <c r="G47" i="3"/>
  <c r="J46" i="3"/>
  <c r="I46" i="3"/>
  <c r="G46" i="3"/>
  <c r="I45" i="3"/>
  <c r="G45" i="3"/>
  <c r="I44" i="3"/>
  <c r="G44" i="3"/>
  <c r="J43" i="3"/>
  <c r="I43" i="3"/>
  <c r="G43" i="3"/>
  <c r="J42" i="3"/>
  <c r="I42" i="3"/>
  <c r="G42" i="3"/>
  <c r="I41" i="3"/>
  <c r="G41" i="3"/>
  <c r="J40" i="3"/>
  <c r="I40" i="3"/>
  <c r="G40" i="3"/>
  <c r="J39" i="3"/>
  <c r="I39" i="3"/>
  <c r="G39" i="3"/>
  <c r="J38" i="3"/>
  <c r="I38" i="3"/>
  <c r="G38" i="3"/>
  <c r="I37" i="3"/>
  <c r="G37" i="3"/>
  <c r="I36" i="3"/>
  <c r="G36" i="3"/>
  <c r="J35" i="3"/>
  <c r="I35" i="3"/>
  <c r="G35" i="3"/>
  <c r="J34" i="3"/>
  <c r="I34" i="3"/>
  <c r="G34" i="3"/>
  <c r="I33" i="3"/>
  <c r="G33" i="3"/>
  <c r="I32" i="3"/>
  <c r="G32" i="3"/>
  <c r="J31" i="3"/>
  <c r="I31" i="3"/>
  <c r="G31" i="3"/>
  <c r="J30" i="3"/>
  <c r="I30" i="3"/>
  <c r="G30" i="3"/>
  <c r="I29" i="3"/>
  <c r="G29" i="3"/>
  <c r="I28" i="3"/>
  <c r="G28" i="3"/>
  <c r="J27" i="3"/>
  <c r="I27" i="3"/>
  <c r="G27" i="3"/>
  <c r="J26" i="3"/>
  <c r="I26" i="3"/>
  <c r="G26" i="3"/>
  <c r="I25" i="3"/>
  <c r="G25" i="3"/>
  <c r="J24" i="3"/>
  <c r="I24" i="3"/>
  <c r="G24" i="3"/>
  <c r="J23" i="3"/>
  <c r="I23" i="3"/>
  <c r="G23" i="3"/>
  <c r="J22" i="3"/>
  <c r="I22" i="3"/>
  <c r="G22" i="3"/>
  <c r="I21" i="3"/>
  <c r="G21" i="3"/>
  <c r="I20" i="3"/>
  <c r="G20" i="3"/>
  <c r="J19" i="3"/>
  <c r="I19" i="3"/>
  <c r="G19" i="3"/>
  <c r="J18" i="3"/>
  <c r="I18" i="3"/>
  <c r="G18" i="3"/>
  <c r="I17" i="3"/>
  <c r="G17" i="3"/>
  <c r="I16" i="3"/>
  <c r="G16" i="3"/>
  <c r="J15" i="3"/>
  <c r="I15" i="3"/>
  <c r="G15" i="3"/>
  <c r="J14" i="3"/>
  <c r="I14" i="3"/>
  <c r="G14" i="3"/>
  <c r="I13" i="3"/>
  <c r="G13" i="3"/>
  <c r="I12" i="3"/>
  <c r="G12" i="3"/>
  <c r="J11" i="3"/>
  <c r="I11" i="3"/>
  <c r="G11" i="3"/>
  <c r="J10" i="3"/>
  <c r="I10" i="3"/>
  <c r="G10" i="3"/>
  <c r="I9" i="3"/>
  <c r="G9" i="3"/>
  <c r="J8" i="3"/>
  <c r="I8" i="3"/>
  <c r="G8" i="3"/>
  <c r="J7" i="3"/>
  <c r="I7" i="3"/>
  <c r="G7" i="3"/>
  <c r="J6" i="3"/>
  <c r="I6" i="3"/>
  <c r="G6" i="3"/>
  <c r="I5" i="3"/>
  <c r="G5" i="3"/>
  <c r="G6" i="1"/>
  <c r="H6" i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5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J5" i="1"/>
  <c r="I5" i="1"/>
  <c r="H103" i="4" l="1"/>
  <c r="H101" i="4"/>
  <c r="H100" i="4"/>
  <c r="H98" i="4"/>
  <c r="H96" i="4"/>
  <c r="H94" i="4"/>
  <c r="H93" i="4"/>
  <c r="H91" i="4"/>
  <c r="H90" i="4"/>
  <c r="H88" i="4"/>
  <c r="H86" i="4"/>
  <c r="H85" i="4"/>
  <c r="H83" i="4"/>
  <c r="H80" i="4"/>
  <c r="H78" i="4"/>
  <c r="H77" i="4"/>
  <c r="H75" i="4"/>
  <c r="H73" i="4"/>
  <c r="H72" i="4"/>
  <c r="H70" i="4"/>
  <c r="H69" i="4"/>
  <c r="H66" i="4"/>
  <c r="H64" i="4"/>
  <c r="H60" i="4"/>
  <c r="H57" i="4"/>
  <c r="H55" i="4"/>
  <c r="H52" i="4"/>
  <c r="H50" i="4"/>
  <c r="H47" i="4"/>
  <c r="H44" i="4"/>
  <c r="H42" i="4"/>
  <c r="H39" i="4"/>
  <c r="H36" i="4"/>
  <c r="H33" i="4"/>
  <c r="H30" i="4"/>
  <c r="H28" i="4"/>
  <c r="H25" i="4"/>
  <c r="H22" i="4"/>
  <c r="H19" i="4"/>
  <c r="H17" i="4"/>
  <c r="H14" i="4"/>
  <c r="H11" i="4"/>
  <c r="H9" i="4"/>
  <c r="H6" i="4"/>
  <c r="H82" i="4"/>
  <c r="H67" i="4"/>
  <c r="H63" i="4"/>
  <c r="H61" i="4"/>
  <c r="H59" i="4"/>
  <c r="H56" i="4"/>
  <c r="H53" i="4"/>
  <c r="H51" i="4"/>
  <c r="H48" i="4"/>
  <c r="H45" i="4"/>
  <c r="H43" i="4"/>
  <c r="H40" i="4"/>
  <c r="H37" i="4"/>
  <c r="H34" i="4"/>
  <c r="H32" i="4"/>
  <c r="H29" i="4"/>
  <c r="H26" i="4"/>
  <c r="H23" i="4"/>
  <c r="H21" i="4"/>
  <c r="H18" i="4"/>
  <c r="H15" i="4"/>
  <c r="H13" i="4"/>
  <c r="H10" i="4"/>
  <c r="H8" i="4"/>
  <c r="H5" i="4"/>
  <c r="J5" i="4"/>
  <c r="H104" i="4"/>
  <c r="H102" i="4"/>
  <c r="H99" i="4"/>
  <c r="H97" i="4"/>
  <c r="H95" i="4"/>
  <c r="H92" i="4"/>
  <c r="H89" i="4"/>
  <c r="H87" i="4"/>
  <c r="H84" i="4"/>
  <c r="H81" i="4"/>
  <c r="H79" i="4"/>
  <c r="H76" i="4"/>
  <c r="H74" i="4"/>
  <c r="H71" i="4"/>
  <c r="H68" i="4"/>
  <c r="H65" i="4"/>
  <c r="H62" i="4"/>
  <c r="H58" i="4"/>
  <c r="H54" i="4"/>
  <c r="H49" i="4"/>
  <c r="H46" i="4"/>
  <c r="H41" i="4"/>
  <c r="H38" i="4"/>
  <c r="H35" i="4"/>
  <c r="H31" i="4"/>
  <c r="H27" i="4"/>
  <c r="H24" i="4"/>
  <c r="H20" i="4"/>
  <c r="H16" i="4"/>
  <c r="H12" i="4"/>
  <c r="H7" i="4"/>
  <c r="H65" i="3"/>
  <c r="H6" i="3"/>
  <c r="H8" i="3"/>
  <c r="H9" i="3"/>
  <c r="H12" i="3"/>
  <c r="H13" i="3"/>
  <c r="H15" i="3"/>
  <c r="H17" i="3"/>
  <c r="H19" i="3"/>
  <c r="H21" i="3"/>
  <c r="H24" i="3"/>
  <c r="H28" i="3"/>
  <c r="H31" i="3"/>
  <c r="H33" i="3"/>
  <c r="H35" i="3"/>
  <c r="H39" i="3"/>
  <c r="H41" i="3"/>
  <c r="H44" i="3"/>
  <c r="H47" i="3"/>
  <c r="H50" i="3"/>
  <c r="H54" i="3"/>
  <c r="H57" i="3"/>
  <c r="H59" i="3"/>
  <c r="H61" i="3"/>
  <c r="H63" i="3"/>
  <c r="H66" i="3"/>
  <c r="H68" i="3"/>
  <c r="H70" i="3"/>
  <c r="H72" i="3"/>
  <c r="H74" i="3"/>
  <c r="H76" i="3"/>
  <c r="H78" i="3"/>
  <c r="H79" i="3"/>
  <c r="H81" i="3"/>
  <c r="H82" i="3"/>
  <c r="H83" i="3"/>
  <c r="H84" i="3"/>
  <c r="H85" i="3"/>
  <c r="H86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7" i="3"/>
  <c r="H10" i="3"/>
  <c r="H11" i="3"/>
  <c r="H14" i="3"/>
  <c r="H16" i="3"/>
  <c r="H18" i="3"/>
  <c r="H20" i="3"/>
  <c r="H22" i="3"/>
  <c r="H23" i="3"/>
  <c r="H25" i="3"/>
  <c r="H26" i="3"/>
  <c r="H27" i="3"/>
  <c r="H29" i="3"/>
  <c r="H30" i="3"/>
  <c r="H32" i="3"/>
  <c r="H34" i="3"/>
  <c r="H36" i="3"/>
  <c r="H37" i="3"/>
  <c r="H38" i="3"/>
  <c r="H40" i="3"/>
  <c r="H42" i="3"/>
  <c r="H43" i="3"/>
  <c r="H45" i="3"/>
  <c r="H46" i="3"/>
  <c r="H48" i="3"/>
  <c r="H49" i="3"/>
  <c r="H51" i="3"/>
  <c r="H52" i="3"/>
  <c r="H53" i="3"/>
  <c r="H55" i="3"/>
  <c r="H56" i="3"/>
  <c r="H58" i="3"/>
  <c r="H60" i="3"/>
  <c r="H62" i="3"/>
  <c r="H64" i="3"/>
  <c r="H67" i="3"/>
  <c r="H69" i="3"/>
  <c r="H71" i="3"/>
  <c r="H73" i="3"/>
  <c r="H75" i="3"/>
  <c r="H77" i="3"/>
  <c r="H80" i="3"/>
  <c r="H87" i="3"/>
  <c r="H5" i="3"/>
  <c r="H104" i="3"/>
</calcChain>
</file>

<file path=xl/sharedStrings.xml><?xml version="1.0" encoding="utf-8"?>
<sst xmlns="http://schemas.openxmlformats.org/spreadsheetml/2006/main" count="459" uniqueCount="118">
  <si>
    <t>Family</t>
  </si>
  <si>
    <t>Parent</t>
  </si>
  <si>
    <t>Child</t>
  </si>
  <si>
    <t>Low</t>
  </si>
  <si>
    <t>High</t>
  </si>
  <si>
    <t>Rank Parent</t>
  </si>
  <si>
    <t>Rank Child</t>
  </si>
  <si>
    <t>Ln  Parent</t>
  </si>
  <si>
    <t>Ln Child</t>
  </si>
  <si>
    <t>75% poor stay poor</t>
  </si>
  <si>
    <t>20% rich get poor</t>
  </si>
  <si>
    <t>min</t>
  </si>
  <si>
    <t>Max</t>
  </si>
  <si>
    <t>Q 1</t>
  </si>
  <si>
    <t>Q 2</t>
  </si>
  <si>
    <t>Q 3</t>
  </si>
  <si>
    <t>Q 4</t>
  </si>
  <si>
    <t>Q 5</t>
  </si>
  <si>
    <t>Q1</t>
  </si>
  <si>
    <t>Q2</t>
  </si>
  <si>
    <t>Q3</t>
  </si>
  <si>
    <t>Q4</t>
  </si>
  <si>
    <t>Q5</t>
  </si>
  <si>
    <t>Gatsby  Curve</t>
  </si>
  <si>
    <t>Gini</t>
  </si>
  <si>
    <t>IGE</t>
  </si>
  <si>
    <t>Peru</t>
  </si>
  <si>
    <t>China</t>
  </si>
  <si>
    <t>BRA</t>
  </si>
  <si>
    <t>CHILE</t>
  </si>
  <si>
    <t>UK</t>
  </si>
  <si>
    <t>IT</t>
  </si>
  <si>
    <t>ARG</t>
  </si>
  <si>
    <t>US</t>
  </si>
  <si>
    <t>SWITZ</t>
  </si>
  <si>
    <t>PA</t>
  </si>
  <si>
    <t>SING</t>
  </si>
  <si>
    <t>FR</t>
  </si>
  <si>
    <t>SPA</t>
  </si>
  <si>
    <t>JAP</t>
  </si>
  <si>
    <t>GER</t>
  </si>
  <si>
    <t>NZ</t>
  </si>
  <si>
    <t>SWE</t>
  </si>
  <si>
    <t>AUS</t>
  </si>
  <si>
    <t>CAN</t>
  </si>
  <si>
    <t>FIN</t>
  </si>
  <si>
    <t>NOR</t>
  </si>
  <si>
    <t>DM</t>
  </si>
  <si>
    <t xml:space="preserve">Every child has a pretty good shot to </t>
  </si>
  <si>
    <t>get at least as far  as their</t>
  </si>
  <si>
    <t>old man got</t>
  </si>
  <si>
    <t>Billy Joel</t>
  </si>
  <si>
    <t>Not any more</t>
  </si>
  <si>
    <t>Look  at median real income</t>
  </si>
  <si>
    <t xml:space="preserve">  child's family  compared to parent's income</t>
  </si>
  <si>
    <t>Kid's used to do a lot better not now</t>
  </si>
  <si>
    <t>Rank Rank measure</t>
  </si>
  <si>
    <t>Y= Percentile rank of child</t>
  </si>
  <si>
    <t>X = Percentile rank of Parent</t>
  </si>
  <si>
    <t>Slope 0.34</t>
  </si>
  <si>
    <t>10% increase in parent's rank</t>
  </si>
  <si>
    <t>implies 3.4% increase in child's rank</t>
  </si>
  <si>
    <t>IGE  Intergenerational elasticity</t>
  </si>
  <si>
    <t>Y= Child's real income</t>
  </si>
  <si>
    <t>X  = Parent's real income</t>
  </si>
  <si>
    <t>Take logs and get b =.4</t>
  </si>
  <si>
    <t>Family 2 20% higher income</t>
  </si>
  <si>
    <t>than Family 1</t>
  </si>
  <si>
    <t>Kid's Family 2 will do 8% better</t>
  </si>
  <si>
    <t>IGE or Rank-Rank?</t>
  </si>
  <si>
    <t>Type of Country</t>
  </si>
  <si>
    <t>Unequal Immobile</t>
  </si>
  <si>
    <t>Equalized Immobile</t>
  </si>
  <si>
    <t>Unequal Mobile Society</t>
  </si>
  <si>
    <t>Rank Rank</t>
  </si>
  <si>
    <t>give money from rich to poor</t>
  </si>
  <si>
    <t>two groups rich and poor and you are stuck where you are born.</t>
  </si>
  <si>
    <t>30% go rich to poor and poor to rich</t>
  </si>
  <si>
    <t>Quintiles</t>
  </si>
  <si>
    <t>36% in bottom quintile stay there</t>
  </si>
  <si>
    <t>10% make it to top quintile</t>
  </si>
  <si>
    <t>30% in top quintile stay there</t>
  </si>
  <si>
    <t>11%  end up in bottom quintile</t>
  </si>
  <si>
    <t>Great  Gatsby Curve</t>
  </si>
  <si>
    <r>
      <t xml:space="preserve">Alan Krugman wrote </t>
    </r>
    <r>
      <rPr>
        <b/>
        <i/>
        <sz val="11"/>
        <color theme="1"/>
        <rFont val="Calibri"/>
        <family val="2"/>
        <scheme val="minor"/>
      </rPr>
      <t>Rockonomics</t>
    </r>
  </si>
  <si>
    <t>X = Gini Index</t>
  </si>
  <si>
    <t>Y = IGE</t>
  </si>
  <si>
    <t>Strong correlation for countries</t>
  </si>
  <si>
    <t>Be careful with cause and effect</t>
  </si>
  <si>
    <t>Like all 50 US  States?</t>
  </si>
  <si>
    <t>Connecticut</t>
  </si>
  <si>
    <t>Mississippi</t>
  </si>
  <si>
    <t>Person</t>
  </si>
  <si>
    <t xml:space="preserve">Parent  </t>
  </si>
  <si>
    <t>GINI</t>
  </si>
  <si>
    <t>LN</t>
  </si>
  <si>
    <t>SLOPE</t>
  </si>
  <si>
    <t>USA</t>
  </si>
  <si>
    <t>LOWER</t>
  </si>
  <si>
    <t>HIGHER</t>
  </si>
  <si>
    <t>DIFFERENCE</t>
  </si>
  <si>
    <t>LN Parent</t>
  </si>
  <si>
    <t>LN Child</t>
  </si>
  <si>
    <t>MEAN DIFFERENCE</t>
  </si>
  <si>
    <t>MEAN</t>
  </si>
  <si>
    <t>TWICE MEAN</t>
  </si>
  <si>
    <t>USA GINI</t>
  </si>
  <si>
    <t>CHAPTER 9 INTERGENERATIONAL MOBILITY</t>
  </si>
  <si>
    <t>But something happened on the way to that place</t>
  </si>
  <si>
    <t>They threw  an American flag in our face.</t>
  </si>
  <si>
    <t>high IGE means less mobility</t>
  </si>
  <si>
    <t>High Rank Rank means less mobility</t>
  </si>
  <si>
    <r>
      <t>Y=ax</t>
    </r>
    <r>
      <rPr>
        <b/>
        <vertAlign val="superscript"/>
        <sz val="14"/>
        <color theme="1"/>
        <rFont val="Calibri"/>
        <family val="2"/>
        <scheme val="minor"/>
      </rPr>
      <t>b</t>
    </r>
  </si>
  <si>
    <t>It depends on degree of income inequality</t>
  </si>
  <si>
    <t>Top quintile is to p20% Bottom quintile is bottom 20%</t>
  </si>
  <si>
    <t>Look at child's quintile given parent's quintile</t>
  </si>
  <si>
    <t>Throws out information go from 1%ile to 21% same as 1% to 39%ile</t>
  </si>
  <si>
    <t>Also Should  all of Europe count as 1 country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</si>
</sst>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10" fontId="0" fillId="0" borderId="0" xfId="0" applyNumberForma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2" fillId="0" borderId="0" xfId="0" applyFont="1"/>
    <xf numFmtId="0" fontId="1" fillId="7" borderId="0" xfId="0" applyFont="1" applyFill="1"/>
    <xf numFmtId="0" fontId="1" fillId="6" borderId="0" xfId="0" applyFont="1" applyFill="1" applyAlignment="1">
      <alignment horizontal="center"/>
    </xf>
    <xf numFmtId="164" fontId="1" fillId="0" borderId="0" xfId="0" applyNumberFormat="1" applyFont="1"/>
    <xf numFmtId="4" fontId="1" fillId="4" borderId="0" xfId="0" applyNumberFormat="1" applyFont="1" applyFill="1"/>
    <xf numFmtId="0" fontId="1" fillId="8" borderId="0" xfId="0" applyFont="1" applyFill="1"/>
    <xf numFmtId="0" fontId="4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Median Income of Child</a:t>
            </a:r>
            <a:r>
              <a:rPr lang="en-US" baseline="0"/>
              <a:t> and Parent</a:t>
            </a:r>
            <a:endParaRPr lang="en-US"/>
          </a:p>
        </c:rich>
      </c:tx>
      <c:layout>
        <c:manualLayout>
          <c:xMode val="edge"/>
          <c:yMode val="edge"/>
          <c:x val="0.5261596675415573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Medians!$E$5</c:f>
              <c:strCache>
                <c:ptCount val="1"/>
                <c:pt idx="0">
                  <c:v>Parent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Medians!$D$6:$D$10</c:f>
              <c:numCache>
                <c:formatCode>General</c:formatCode>
                <c:ptCount val="5"/>
                <c:pt idx="0">
                  <c:v>1940</c:v>
                </c:pt>
                <c:pt idx="1">
                  <c:v>1950</c:v>
                </c:pt>
                <c:pt idx="2">
                  <c:v>1960</c:v>
                </c:pt>
                <c:pt idx="3">
                  <c:v>1970</c:v>
                </c:pt>
                <c:pt idx="4">
                  <c:v>1980</c:v>
                </c:pt>
              </c:numCache>
            </c:numRef>
          </c:cat>
          <c:val>
            <c:numRef>
              <c:f>Medians!$E$6:$E$10</c:f>
              <c:numCache>
                <c:formatCode>"$"#,##0.00</c:formatCode>
                <c:ptCount val="5"/>
                <c:pt idx="0">
                  <c:v>17836</c:v>
                </c:pt>
                <c:pt idx="1">
                  <c:v>29517</c:v>
                </c:pt>
                <c:pt idx="2">
                  <c:v>40185</c:v>
                </c:pt>
                <c:pt idx="3">
                  <c:v>49282</c:v>
                </c:pt>
                <c:pt idx="4">
                  <c:v>52930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14-4F10-AB72-3CCC50D3BA39}"/>
            </c:ext>
          </c:extLst>
        </c:ser>
        <c:ser>
          <c:idx val="1"/>
          <c:order val="1"/>
          <c:tx>
            <c:strRef>
              <c:f>Medians!$F$5</c:f>
              <c:strCache>
                <c:ptCount val="1"/>
                <c:pt idx="0">
                  <c:v>Child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Medians!$D$6:$D$10</c:f>
              <c:numCache>
                <c:formatCode>General</c:formatCode>
                <c:ptCount val="5"/>
                <c:pt idx="0">
                  <c:v>1940</c:v>
                </c:pt>
                <c:pt idx="1">
                  <c:v>1950</c:v>
                </c:pt>
                <c:pt idx="2">
                  <c:v>1960</c:v>
                </c:pt>
                <c:pt idx="3">
                  <c:v>1970</c:v>
                </c:pt>
                <c:pt idx="4">
                  <c:v>1980</c:v>
                </c:pt>
              </c:numCache>
            </c:numRef>
          </c:cat>
          <c:val>
            <c:numRef>
              <c:f>Medians!$F$6:$F$10</c:f>
              <c:numCache>
                <c:formatCode>"$"#,##0.00</c:formatCode>
                <c:ptCount val="5"/>
                <c:pt idx="0">
                  <c:v>53512</c:v>
                </c:pt>
                <c:pt idx="1">
                  <c:v>55605</c:v>
                </c:pt>
                <c:pt idx="2">
                  <c:v>49976</c:v>
                </c:pt>
                <c:pt idx="3">
                  <c:v>56853</c:v>
                </c:pt>
                <c:pt idx="4">
                  <c:v>46373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14-4F10-AB72-3CCC50D3B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9097504"/>
        <c:axId val="609094552"/>
      </c:lineChart>
      <c:catAx>
        <c:axId val="609097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Birth 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094552"/>
        <c:crosses val="autoZero"/>
        <c:auto val="1"/>
        <c:lblAlgn val="ctr"/>
        <c:lblOffset val="100"/>
        <c:noMultiLvlLbl val="0"/>
      </c:catAx>
      <c:valAx>
        <c:axId val="609094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Median Income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097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IGE  Unequal Immobile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'Unequal Immobile'!$J$4</c:f>
              <c:strCache>
                <c:ptCount val="1"/>
                <c:pt idx="0">
                  <c:v>Ln Child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451750278199795"/>
                  <c:y val="-0.1254166666666666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'Unequal Immobile'!$I$5:$I$104</c:f>
              <c:numCache>
                <c:formatCode>General</c:formatCode>
                <c:ptCount val="100"/>
                <c:pt idx="0">
                  <c:v>3.5263605246161616</c:v>
                </c:pt>
                <c:pt idx="1">
                  <c:v>3.5835189384561099</c:v>
                </c:pt>
                <c:pt idx="2">
                  <c:v>3.6635616461296463</c:v>
                </c:pt>
                <c:pt idx="3">
                  <c:v>3.4965075614664802</c:v>
                </c:pt>
                <c:pt idx="4">
                  <c:v>3.6888794541139363</c:v>
                </c:pt>
                <c:pt idx="5">
                  <c:v>3.2958368660043291</c:v>
                </c:pt>
                <c:pt idx="6">
                  <c:v>3.4965075614664802</c:v>
                </c:pt>
                <c:pt idx="7">
                  <c:v>3.6109179126442243</c:v>
                </c:pt>
                <c:pt idx="8">
                  <c:v>3.3322045101752038</c:v>
                </c:pt>
                <c:pt idx="9">
                  <c:v>3.713572066704308</c:v>
                </c:pt>
                <c:pt idx="10">
                  <c:v>3.6109179126442243</c:v>
                </c:pt>
                <c:pt idx="11">
                  <c:v>3.6635616461296463</c:v>
                </c:pt>
                <c:pt idx="12">
                  <c:v>3.8066624897703196</c:v>
                </c:pt>
                <c:pt idx="13">
                  <c:v>3.5553480614894135</c:v>
                </c:pt>
                <c:pt idx="14">
                  <c:v>3.7612001156935624</c:v>
                </c:pt>
                <c:pt idx="15">
                  <c:v>3.5553480614894135</c:v>
                </c:pt>
                <c:pt idx="16">
                  <c:v>3.4965075614664802</c:v>
                </c:pt>
                <c:pt idx="17">
                  <c:v>3.784189633918261</c:v>
                </c:pt>
                <c:pt idx="18">
                  <c:v>3.6888794541139363</c:v>
                </c:pt>
                <c:pt idx="19">
                  <c:v>3.8066624897703196</c:v>
                </c:pt>
                <c:pt idx="20">
                  <c:v>3.2958368660043291</c:v>
                </c:pt>
                <c:pt idx="21">
                  <c:v>3.2580965380214821</c:v>
                </c:pt>
                <c:pt idx="22">
                  <c:v>3.6635616461296463</c:v>
                </c:pt>
                <c:pt idx="23">
                  <c:v>3.784189633918261</c:v>
                </c:pt>
                <c:pt idx="24">
                  <c:v>3.6109179126442243</c:v>
                </c:pt>
                <c:pt idx="25">
                  <c:v>3.3322045101752038</c:v>
                </c:pt>
                <c:pt idx="26">
                  <c:v>3.4965075614664802</c:v>
                </c:pt>
                <c:pt idx="27">
                  <c:v>3.5835189384561099</c:v>
                </c:pt>
                <c:pt idx="28">
                  <c:v>3.4011973816621555</c:v>
                </c:pt>
                <c:pt idx="29">
                  <c:v>3.2188758248682006</c:v>
                </c:pt>
                <c:pt idx="30">
                  <c:v>3.5263605246161616</c:v>
                </c:pt>
                <c:pt idx="31">
                  <c:v>3.8066624897703196</c:v>
                </c:pt>
                <c:pt idx="32">
                  <c:v>3.8066624897703196</c:v>
                </c:pt>
                <c:pt idx="33">
                  <c:v>3.2580965380214821</c:v>
                </c:pt>
                <c:pt idx="34">
                  <c:v>3.5263605246161616</c:v>
                </c:pt>
                <c:pt idx="35">
                  <c:v>3.4965075614664802</c:v>
                </c:pt>
                <c:pt idx="36">
                  <c:v>3.4011973816621555</c:v>
                </c:pt>
                <c:pt idx="37">
                  <c:v>3.4965075614664802</c:v>
                </c:pt>
                <c:pt idx="38">
                  <c:v>3.7612001156935624</c:v>
                </c:pt>
                <c:pt idx="39">
                  <c:v>3.5263605246161616</c:v>
                </c:pt>
                <c:pt idx="40">
                  <c:v>3.5835189384561099</c:v>
                </c:pt>
                <c:pt idx="41">
                  <c:v>3.4011973816621555</c:v>
                </c:pt>
                <c:pt idx="42">
                  <c:v>3.4965075614664802</c:v>
                </c:pt>
                <c:pt idx="43">
                  <c:v>3.7612001156935624</c:v>
                </c:pt>
                <c:pt idx="44">
                  <c:v>3.8066624897703196</c:v>
                </c:pt>
                <c:pt idx="45">
                  <c:v>3.4657359027997265</c:v>
                </c:pt>
                <c:pt idx="46">
                  <c:v>3.5835189384561099</c:v>
                </c:pt>
                <c:pt idx="47">
                  <c:v>3.713572066704308</c:v>
                </c:pt>
                <c:pt idx="48">
                  <c:v>3.3322045101752038</c:v>
                </c:pt>
                <c:pt idx="49">
                  <c:v>3.784189633918261</c:v>
                </c:pt>
                <c:pt idx="50">
                  <c:v>4.6913478822291435</c:v>
                </c:pt>
                <c:pt idx="51">
                  <c:v>4.5432947822700038</c:v>
                </c:pt>
                <c:pt idx="52">
                  <c:v>4.5643481914678361</c:v>
                </c:pt>
                <c:pt idx="53">
                  <c:v>4.5538768916005408</c:v>
                </c:pt>
                <c:pt idx="54">
                  <c:v>4.5432947822700038</c:v>
                </c:pt>
                <c:pt idx="55">
                  <c:v>4.6821312271242199</c:v>
                </c:pt>
                <c:pt idx="56">
                  <c:v>4.6443908991413725</c:v>
                </c:pt>
                <c:pt idx="57">
                  <c:v>4.6539603501575231</c:v>
                </c:pt>
                <c:pt idx="58">
                  <c:v>4.5432947822700038</c:v>
                </c:pt>
                <c:pt idx="59">
                  <c:v>4.6728288344619058</c:v>
                </c:pt>
                <c:pt idx="60">
                  <c:v>4.5747109785033828</c:v>
                </c:pt>
                <c:pt idx="61">
                  <c:v>4.5747109785033828</c:v>
                </c:pt>
                <c:pt idx="62">
                  <c:v>4.6151205168412597</c:v>
                </c:pt>
                <c:pt idx="63">
                  <c:v>4.6151205168412597</c:v>
                </c:pt>
                <c:pt idx="64">
                  <c:v>4.6347289882296359</c:v>
                </c:pt>
                <c:pt idx="65">
                  <c:v>4.5217885770490405</c:v>
                </c:pt>
                <c:pt idx="66">
                  <c:v>4.6249728132842707</c:v>
                </c:pt>
                <c:pt idx="67">
                  <c:v>4.5217885770490405</c:v>
                </c:pt>
                <c:pt idx="68">
                  <c:v>4.499809670330265</c:v>
                </c:pt>
                <c:pt idx="69">
                  <c:v>4.5849674786705723</c:v>
                </c:pt>
                <c:pt idx="70">
                  <c:v>4.6821312271242199</c:v>
                </c:pt>
                <c:pt idx="71">
                  <c:v>4.5643481914678361</c:v>
                </c:pt>
                <c:pt idx="72">
                  <c:v>4.6151205168412597</c:v>
                </c:pt>
                <c:pt idx="73">
                  <c:v>4.6913478822291435</c:v>
                </c:pt>
                <c:pt idx="74">
                  <c:v>4.6539603501575231</c:v>
                </c:pt>
                <c:pt idx="75">
                  <c:v>4.6821312271242199</c:v>
                </c:pt>
                <c:pt idx="76">
                  <c:v>4.5747109785033828</c:v>
                </c:pt>
                <c:pt idx="77">
                  <c:v>4.5643481914678361</c:v>
                </c:pt>
                <c:pt idx="78">
                  <c:v>4.6728288344619058</c:v>
                </c:pt>
                <c:pt idx="79">
                  <c:v>4.5849674786705723</c:v>
                </c:pt>
                <c:pt idx="80">
                  <c:v>4.5217885770490405</c:v>
                </c:pt>
                <c:pt idx="81">
                  <c:v>4.5538768916005408</c:v>
                </c:pt>
                <c:pt idx="82">
                  <c:v>4.5849674786705723</c:v>
                </c:pt>
                <c:pt idx="83">
                  <c:v>4.5432947822700038</c:v>
                </c:pt>
                <c:pt idx="84">
                  <c:v>4.6728288344619058</c:v>
                </c:pt>
                <c:pt idx="85">
                  <c:v>4.5951198501345898</c:v>
                </c:pt>
                <c:pt idx="86">
                  <c:v>4.6443908991413725</c:v>
                </c:pt>
                <c:pt idx="87">
                  <c:v>4.5849674786705723</c:v>
                </c:pt>
                <c:pt idx="88">
                  <c:v>4.5747109785033828</c:v>
                </c:pt>
                <c:pt idx="89">
                  <c:v>4.5538768916005408</c:v>
                </c:pt>
                <c:pt idx="90">
                  <c:v>4.5217885770490405</c:v>
                </c:pt>
                <c:pt idx="91">
                  <c:v>4.5325994931532563</c:v>
                </c:pt>
                <c:pt idx="92">
                  <c:v>4.499809670330265</c:v>
                </c:pt>
                <c:pt idx="93">
                  <c:v>4.7004803657924166</c:v>
                </c:pt>
                <c:pt idx="94">
                  <c:v>4.6151205168412597</c:v>
                </c:pt>
                <c:pt idx="95">
                  <c:v>4.499809670330265</c:v>
                </c:pt>
                <c:pt idx="96">
                  <c:v>4.5849674786705723</c:v>
                </c:pt>
                <c:pt idx="97">
                  <c:v>4.499809670330265</c:v>
                </c:pt>
                <c:pt idx="98">
                  <c:v>4.6913478822291435</c:v>
                </c:pt>
                <c:pt idx="99">
                  <c:v>4.6347289882296359</c:v>
                </c:pt>
              </c:numCache>
            </c:numRef>
          </c:xVal>
          <c:yVal>
            <c:numRef>
              <c:f>'Unequal Immobile'!$J$5:$J$104</c:f>
              <c:numCache>
                <c:formatCode>General</c:formatCode>
                <c:ptCount val="100"/>
                <c:pt idx="0">
                  <c:v>3.6109179126442243</c:v>
                </c:pt>
                <c:pt idx="1">
                  <c:v>3.7376696182833684</c:v>
                </c:pt>
                <c:pt idx="2">
                  <c:v>3.8066624897703196</c:v>
                </c:pt>
                <c:pt idx="3">
                  <c:v>3.6375861597263857</c:v>
                </c:pt>
                <c:pt idx="4">
                  <c:v>3.7376696182833684</c:v>
                </c:pt>
                <c:pt idx="5">
                  <c:v>3.7612001156935624</c:v>
                </c:pt>
                <c:pt idx="6">
                  <c:v>3.4965075614664802</c:v>
                </c:pt>
                <c:pt idx="7">
                  <c:v>3.8066624897703196</c:v>
                </c:pt>
                <c:pt idx="8">
                  <c:v>3.2580965380214821</c:v>
                </c:pt>
                <c:pt idx="9">
                  <c:v>3.4965075614664802</c:v>
                </c:pt>
                <c:pt idx="10">
                  <c:v>3.5835189384561099</c:v>
                </c:pt>
                <c:pt idx="11">
                  <c:v>3.6109179126442243</c:v>
                </c:pt>
                <c:pt idx="12">
                  <c:v>3.6635616461296463</c:v>
                </c:pt>
                <c:pt idx="13">
                  <c:v>3.2580965380214821</c:v>
                </c:pt>
                <c:pt idx="14">
                  <c:v>3.2580965380214821</c:v>
                </c:pt>
                <c:pt idx="15">
                  <c:v>3.7612001156935624</c:v>
                </c:pt>
                <c:pt idx="16">
                  <c:v>3.6109179126442243</c:v>
                </c:pt>
                <c:pt idx="17">
                  <c:v>3.6109179126442243</c:v>
                </c:pt>
                <c:pt idx="18">
                  <c:v>3.7612001156935624</c:v>
                </c:pt>
                <c:pt idx="19">
                  <c:v>3.2958368660043291</c:v>
                </c:pt>
                <c:pt idx="20">
                  <c:v>3.6888794541139363</c:v>
                </c:pt>
                <c:pt idx="21">
                  <c:v>3.7376696182833684</c:v>
                </c:pt>
                <c:pt idx="22">
                  <c:v>3.713572066704308</c:v>
                </c:pt>
                <c:pt idx="23">
                  <c:v>3.2188758248682006</c:v>
                </c:pt>
                <c:pt idx="24">
                  <c:v>3.784189633918261</c:v>
                </c:pt>
                <c:pt idx="25">
                  <c:v>3.7376696182833684</c:v>
                </c:pt>
                <c:pt idx="26">
                  <c:v>3.5835189384561099</c:v>
                </c:pt>
                <c:pt idx="27">
                  <c:v>3.5835189384561099</c:v>
                </c:pt>
                <c:pt idx="28">
                  <c:v>3.2958368660043291</c:v>
                </c:pt>
                <c:pt idx="29">
                  <c:v>3.7376696182833684</c:v>
                </c:pt>
                <c:pt idx="30">
                  <c:v>3.2958368660043291</c:v>
                </c:pt>
                <c:pt idx="31">
                  <c:v>3.4339872044851463</c:v>
                </c:pt>
                <c:pt idx="32">
                  <c:v>3.8066624897703196</c:v>
                </c:pt>
                <c:pt idx="33">
                  <c:v>3.3322045101752038</c:v>
                </c:pt>
                <c:pt idx="34">
                  <c:v>3.3322045101752038</c:v>
                </c:pt>
                <c:pt idx="35">
                  <c:v>3.5553480614894135</c:v>
                </c:pt>
                <c:pt idx="36">
                  <c:v>3.6635616461296463</c:v>
                </c:pt>
                <c:pt idx="37">
                  <c:v>3.8066624897703196</c:v>
                </c:pt>
                <c:pt idx="38">
                  <c:v>3.4657359027997265</c:v>
                </c:pt>
                <c:pt idx="39">
                  <c:v>3.6635616461296463</c:v>
                </c:pt>
                <c:pt idx="40">
                  <c:v>3.5835189384561099</c:v>
                </c:pt>
                <c:pt idx="41">
                  <c:v>3.7612001156935624</c:v>
                </c:pt>
                <c:pt idx="42">
                  <c:v>3.7376696182833684</c:v>
                </c:pt>
                <c:pt idx="43">
                  <c:v>3.3672958299864741</c:v>
                </c:pt>
                <c:pt idx="44">
                  <c:v>3.713572066704308</c:v>
                </c:pt>
                <c:pt idx="45">
                  <c:v>3.5553480614894135</c:v>
                </c:pt>
                <c:pt idx="46">
                  <c:v>3.8066624897703196</c:v>
                </c:pt>
                <c:pt idx="47">
                  <c:v>3.4339872044851463</c:v>
                </c:pt>
                <c:pt idx="48">
                  <c:v>3.3322045101752038</c:v>
                </c:pt>
                <c:pt idx="49">
                  <c:v>3.4657359027997265</c:v>
                </c:pt>
                <c:pt idx="50">
                  <c:v>4.6249728132842707</c:v>
                </c:pt>
                <c:pt idx="51">
                  <c:v>4.5217885770490405</c:v>
                </c:pt>
                <c:pt idx="52">
                  <c:v>4.6051701859880918</c:v>
                </c:pt>
                <c:pt idx="53">
                  <c:v>4.5747109785033828</c:v>
                </c:pt>
                <c:pt idx="54">
                  <c:v>4.5538768916005408</c:v>
                </c:pt>
                <c:pt idx="55">
                  <c:v>4.5538768916005408</c:v>
                </c:pt>
                <c:pt idx="56">
                  <c:v>4.5432947822700038</c:v>
                </c:pt>
                <c:pt idx="57">
                  <c:v>4.6249728132842707</c:v>
                </c:pt>
                <c:pt idx="58">
                  <c:v>4.6151205168412597</c:v>
                </c:pt>
                <c:pt idx="59">
                  <c:v>4.6443908991413725</c:v>
                </c:pt>
                <c:pt idx="60">
                  <c:v>4.5217885770490405</c:v>
                </c:pt>
                <c:pt idx="61">
                  <c:v>4.5747109785033828</c:v>
                </c:pt>
                <c:pt idx="62">
                  <c:v>4.6728288344619058</c:v>
                </c:pt>
                <c:pt idx="63">
                  <c:v>4.499809670330265</c:v>
                </c:pt>
                <c:pt idx="64">
                  <c:v>4.6151205168412597</c:v>
                </c:pt>
                <c:pt idx="65">
                  <c:v>4.6151205168412597</c:v>
                </c:pt>
                <c:pt idx="66">
                  <c:v>4.5108595065168497</c:v>
                </c:pt>
                <c:pt idx="67">
                  <c:v>4.6151205168412597</c:v>
                </c:pt>
                <c:pt idx="68">
                  <c:v>4.5108595065168497</c:v>
                </c:pt>
                <c:pt idx="69">
                  <c:v>4.5747109785033828</c:v>
                </c:pt>
                <c:pt idx="70">
                  <c:v>4.6151205168412597</c:v>
                </c:pt>
                <c:pt idx="71">
                  <c:v>4.6539603501575231</c:v>
                </c:pt>
                <c:pt idx="72">
                  <c:v>4.6728288344619058</c:v>
                </c:pt>
                <c:pt idx="73">
                  <c:v>4.6539603501575231</c:v>
                </c:pt>
                <c:pt idx="74">
                  <c:v>4.6347289882296359</c:v>
                </c:pt>
                <c:pt idx="75">
                  <c:v>4.6913478822291435</c:v>
                </c:pt>
                <c:pt idx="76">
                  <c:v>4.499809670330265</c:v>
                </c:pt>
                <c:pt idx="77">
                  <c:v>4.6539603501575231</c:v>
                </c:pt>
                <c:pt idx="78">
                  <c:v>4.6443908991413725</c:v>
                </c:pt>
                <c:pt idx="79">
                  <c:v>4.6249728132842707</c:v>
                </c:pt>
                <c:pt idx="80">
                  <c:v>4.6151205168412597</c:v>
                </c:pt>
                <c:pt idx="81">
                  <c:v>4.6051701859880918</c:v>
                </c:pt>
                <c:pt idx="82">
                  <c:v>4.5747109785033828</c:v>
                </c:pt>
                <c:pt idx="83">
                  <c:v>4.6821312271242199</c:v>
                </c:pt>
                <c:pt idx="84">
                  <c:v>4.6728288344619058</c:v>
                </c:pt>
                <c:pt idx="85">
                  <c:v>4.5325994931532563</c:v>
                </c:pt>
                <c:pt idx="86">
                  <c:v>4.6151205168412597</c:v>
                </c:pt>
                <c:pt idx="87">
                  <c:v>4.6347289882296359</c:v>
                </c:pt>
                <c:pt idx="88">
                  <c:v>4.6151205168412597</c:v>
                </c:pt>
                <c:pt idx="89">
                  <c:v>4.6347289882296359</c:v>
                </c:pt>
                <c:pt idx="90">
                  <c:v>4.5538768916005408</c:v>
                </c:pt>
                <c:pt idx="91">
                  <c:v>4.6051701859880918</c:v>
                </c:pt>
                <c:pt idx="92">
                  <c:v>4.5643481914678361</c:v>
                </c:pt>
                <c:pt idx="93">
                  <c:v>4.6347289882296359</c:v>
                </c:pt>
                <c:pt idx="94">
                  <c:v>4.499809670330265</c:v>
                </c:pt>
                <c:pt idx="95">
                  <c:v>4.7004803657924166</c:v>
                </c:pt>
                <c:pt idx="96">
                  <c:v>4.6634390941120669</c:v>
                </c:pt>
                <c:pt idx="97">
                  <c:v>4.6443908991413725</c:v>
                </c:pt>
                <c:pt idx="98">
                  <c:v>4.499809670330265</c:v>
                </c:pt>
                <c:pt idx="99">
                  <c:v>4.6051701859880918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93-4640-AD92-57E4CBC38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444640"/>
        <c:axId val="609450872"/>
      </c:scatterChart>
      <c:valAx>
        <c:axId val="609444640"/>
        <c:scaling>
          <c:orientation val="minMax"/>
          <c:min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 Parent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450872"/>
        <c:crosses val="autoZero"/>
        <c:crossBetween val="midCat"/>
      </c:valAx>
      <c:valAx>
        <c:axId val="609450872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  Child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444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RANK</a:t>
            </a:r>
            <a:r>
              <a:rPr lang="en-US" baseline="0"/>
              <a:t> </a:t>
            </a:r>
            <a:r>
              <a:rPr lang="en-US"/>
              <a:t>Unequal Immobile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'Unequal Immobile'!$H$4</c:f>
              <c:strCache>
                <c:ptCount val="1"/>
                <c:pt idx="0">
                  <c:v>Rank Child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647965879265092"/>
                  <c:y val="-0.2729133858267716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'Unequal Immobile'!$G$5:$G$104</c:f>
              <c:numCache>
                <c:formatCode>General</c:formatCode>
                <c:ptCount val="100"/>
                <c:pt idx="0">
                  <c:v>78</c:v>
                </c:pt>
                <c:pt idx="1">
                  <c:v>72</c:v>
                </c:pt>
                <c:pt idx="2">
                  <c:v>66</c:v>
                </c:pt>
                <c:pt idx="3">
                  <c:v>82</c:v>
                </c:pt>
                <c:pt idx="4">
                  <c:v>64</c:v>
                </c:pt>
                <c:pt idx="5">
                  <c:v>96</c:v>
                </c:pt>
                <c:pt idx="6">
                  <c:v>82</c:v>
                </c:pt>
                <c:pt idx="7">
                  <c:v>69</c:v>
                </c:pt>
                <c:pt idx="8">
                  <c:v>93</c:v>
                </c:pt>
                <c:pt idx="9">
                  <c:v>62</c:v>
                </c:pt>
                <c:pt idx="10">
                  <c:v>69</c:v>
                </c:pt>
                <c:pt idx="11">
                  <c:v>66</c:v>
                </c:pt>
                <c:pt idx="12">
                  <c:v>51</c:v>
                </c:pt>
                <c:pt idx="13">
                  <c:v>76</c:v>
                </c:pt>
                <c:pt idx="14">
                  <c:v>59</c:v>
                </c:pt>
                <c:pt idx="15">
                  <c:v>76</c:v>
                </c:pt>
                <c:pt idx="16">
                  <c:v>82</c:v>
                </c:pt>
                <c:pt idx="17">
                  <c:v>56</c:v>
                </c:pt>
                <c:pt idx="18">
                  <c:v>64</c:v>
                </c:pt>
                <c:pt idx="19">
                  <c:v>51</c:v>
                </c:pt>
                <c:pt idx="20">
                  <c:v>96</c:v>
                </c:pt>
                <c:pt idx="21">
                  <c:v>98</c:v>
                </c:pt>
                <c:pt idx="22">
                  <c:v>66</c:v>
                </c:pt>
                <c:pt idx="23">
                  <c:v>56</c:v>
                </c:pt>
                <c:pt idx="24">
                  <c:v>69</c:v>
                </c:pt>
                <c:pt idx="25">
                  <c:v>93</c:v>
                </c:pt>
                <c:pt idx="26">
                  <c:v>82</c:v>
                </c:pt>
                <c:pt idx="27">
                  <c:v>72</c:v>
                </c:pt>
                <c:pt idx="28">
                  <c:v>90</c:v>
                </c:pt>
                <c:pt idx="29">
                  <c:v>100</c:v>
                </c:pt>
                <c:pt idx="30">
                  <c:v>78</c:v>
                </c:pt>
                <c:pt idx="31">
                  <c:v>51</c:v>
                </c:pt>
                <c:pt idx="32">
                  <c:v>51</c:v>
                </c:pt>
                <c:pt idx="33">
                  <c:v>98</c:v>
                </c:pt>
                <c:pt idx="34">
                  <c:v>78</c:v>
                </c:pt>
                <c:pt idx="35">
                  <c:v>82</c:v>
                </c:pt>
                <c:pt idx="36">
                  <c:v>90</c:v>
                </c:pt>
                <c:pt idx="37">
                  <c:v>82</c:v>
                </c:pt>
                <c:pt idx="38">
                  <c:v>59</c:v>
                </c:pt>
                <c:pt idx="39">
                  <c:v>78</c:v>
                </c:pt>
                <c:pt idx="40">
                  <c:v>72</c:v>
                </c:pt>
                <c:pt idx="41">
                  <c:v>90</c:v>
                </c:pt>
                <c:pt idx="42">
                  <c:v>82</c:v>
                </c:pt>
                <c:pt idx="43">
                  <c:v>59</c:v>
                </c:pt>
                <c:pt idx="44">
                  <c:v>51</c:v>
                </c:pt>
                <c:pt idx="45">
                  <c:v>89</c:v>
                </c:pt>
                <c:pt idx="46">
                  <c:v>72</c:v>
                </c:pt>
                <c:pt idx="47">
                  <c:v>62</c:v>
                </c:pt>
                <c:pt idx="48">
                  <c:v>93</c:v>
                </c:pt>
                <c:pt idx="49">
                  <c:v>56</c:v>
                </c:pt>
                <c:pt idx="50">
                  <c:v>2</c:v>
                </c:pt>
                <c:pt idx="51">
                  <c:v>38</c:v>
                </c:pt>
                <c:pt idx="52">
                  <c:v>32</c:v>
                </c:pt>
                <c:pt idx="53">
                  <c:v>35</c:v>
                </c:pt>
                <c:pt idx="54">
                  <c:v>38</c:v>
                </c:pt>
                <c:pt idx="55">
                  <c:v>5</c:v>
                </c:pt>
                <c:pt idx="56">
                  <c:v>13</c:v>
                </c:pt>
                <c:pt idx="57">
                  <c:v>11</c:v>
                </c:pt>
                <c:pt idx="58">
                  <c:v>38</c:v>
                </c:pt>
                <c:pt idx="59">
                  <c:v>8</c:v>
                </c:pt>
                <c:pt idx="60">
                  <c:v>28</c:v>
                </c:pt>
                <c:pt idx="61">
                  <c:v>28</c:v>
                </c:pt>
                <c:pt idx="62">
                  <c:v>18</c:v>
                </c:pt>
                <c:pt idx="63">
                  <c:v>18</c:v>
                </c:pt>
                <c:pt idx="64">
                  <c:v>15</c:v>
                </c:pt>
                <c:pt idx="65">
                  <c:v>43</c:v>
                </c:pt>
                <c:pt idx="66">
                  <c:v>17</c:v>
                </c:pt>
                <c:pt idx="67">
                  <c:v>43</c:v>
                </c:pt>
                <c:pt idx="68">
                  <c:v>47</c:v>
                </c:pt>
                <c:pt idx="69">
                  <c:v>23</c:v>
                </c:pt>
                <c:pt idx="70">
                  <c:v>5</c:v>
                </c:pt>
                <c:pt idx="71">
                  <c:v>32</c:v>
                </c:pt>
                <c:pt idx="72">
                  <c:v>18</c:v>
                </c:pt>
                <c:pt idx="73">
                  <c:v>2</c:v>
                </c:pt>
                <c:pt idx="74">
                  <c:v>11</c:v>
                </c:pt>
                <c:pt idx="75">
                  <c:v>5</c:v>
                </c:pt>
                <c:pt idx="76">
                  <c:v>28</c:v>
                </c:pt>
                <c:pt idx="77">
                  <c:v>32</c:v>
                </c:pt>
                <c:pt idx="78">
                  <c:v>8</c:v>
                </c:pt>
                <c:pt idx="79">
                  <c:v>23</c:v>
                </c:pt>
                <c:pt idx="80">
                  <c:v>43</c:v>
                </c:pt>
                <c:pt idx="81">
                  <c:v>35</c:v>
                </c:pt>
                <c:pt idx="82">
                  <c:v>23</c:v>
                </c:pt>
                <c:pt idx="83">
                  <c:v>38</c:v>
                </c:pt>
                <c:pt idx="84">
                  <c:v>8</c:v>
                </c:pt>
                <c:pt idx="85">
                  <c:v>22</c:v>
                </c:pt>
                <c:pt idx="86">
                  <c:v>13</c:v>
                </c:pt>
                <c:pt idx="87">
                  <c:v>23</c:v>
                </c:pt>
                <c:pt idx="88">
                  <c:v>28</c:v>
                </c:pt>
                <c:pt idx="89">
                  <c:v>35</c:v>
                </c:pt>
                <c:pt idx="90">
                  <c:v>43</c:v>
                </c:pt>
                <c:pt idx="91">
                  <c:v>42</c:v>
                </c:pt>
                <c:pt idx="92">
                  <c:v>47</c:v>
                </c:pt>
                <c:pt idx="93">
                  <c:v>1</c:v>
                </c:pt>
                <c:pt idx="94">
                  <c:v>18</c:v>
                </c:pt>
                <c:pt idx="95">
                  <c:v>47</c:v>
                </c:pt>
                <c:pt idx="96">
                  <c:v>23</c:v>
                </c:pt>
                <c:pt idx="97">
                  <c:v>47</c:v>
                </c:pt>
                <c:pt idx="98">
                  <c:v>2</c:v>
                </c:pt>
                <c:pt idx="99">
                  <c:v>15</c:v>
                </c:pt>
              </c:numCache>
            </c:numRef>
          </c:xVal>
          <c:yVal>
            <c:numRef>
              <c:f>'Unequal Immobile'!$H$5:$H$104</c:f>
              <c:numCache>
                <c:formatCode>General</c:formatCode>
                <c:ptCount val="100"/>
                <c:pt idx="0">
                  <c:v>74</c:v>
                </c:pt>
                <c:pt idx="1">
                  <c:v>61</c:v>
                </c:pt>
                <c:pt idx="2">
                  <c:v>51</c:v>
                </c:pt>
                <c:pt idx="3">
                  <c:v>73</c:v>
                </c:pt>
                <c:pt idx="4">
                  <c:v>61</c:v>
                </c:pt>
                <c:pt idx="5">
                  <c:v>57</c:v>
                </c:pt>
                <c:pt idx="6">
                  <c:v>84</c:v>
                </c:pt>
                <c:pt idx="7">
                  <c:v>51</c:v>
                </c:pt>
                <c:pt idx="8">
                  <c:v>97</c:v>
                </c:pt>
                <c:pt idx="9">
                  <c:v>84</c:v>
                </c:pt>
                <c:pt idx="10">
                  <c:v>78</c:v>
                </c:pt>
                <c:pt idx="11">
                  <c:v>74</c:v>
                </c:pt>
                <c:pt idx="12">
                  <c:v>70</c:v>
                </c:pt>
                <c:pt idx="13">
                  <c:v>97</c:v>
                </c:pt>
                <c:pt idx="14">
                  <c:v>97</c:v>
                </c:pt>
                <c:pt idx="15">
                  <c:v>57</c:v>
                </c:pt>
                <c:pt idx="16">
                  <c:v>74</c:v>
                </c:pt>
                <c:pt idx="17">
                  <c:v>74</c:v>
                </c:pt>
                <c:pt idx="18">
                  <c:v>57</c:v>
                </c:pt>
                <c:pt idx="19">
                  <c:v>94</c:v>
                </c:pt>
                <c:pt idx="20">
                  <c:v>69</c:v>
                </c:pt>
                <c:pt idx="21">
                  <c:v>61</c:v>
                </c:pt>
                <c:pt idx="22">
                  <c:v>67</c:v>
                </c:pt>
                <c:pt idx="23">
                  <c:v>100</c:v>
                </c:pt>
                <c:pt idx="24">
                  <c:v>56</c:v>
                </c:pt>
                <c:pt idx="25">
                  <c:v>61</c:v>
                </c:pt>
                <c:pt idx="26">
                  <c:v>78</c:v>
                </c:pt>
                <c:pt idx="27">
                  <c:v>78</c:v>
                </c:pt>
                <c:pt idx="28">
                  <c:v>94</c:v>
                </c:pt>
                <c:pt idx="29">
                  <c:v>61</c:v>
                </c:pt>
                <c:pt idx="30">
                  <c:v>94</c:v>
                </c:pt>
                <c:pt idx="31">
                  <c:v>88</c:v>
                </c:pt>
                <c:pt idx="32">
                  <c:v>51</c:v>
                </c:pt>
                <c:pt idx="33">
                  <c:v>91</c:v>
                </c:pt>
                <c:pt idx="34">
                  <c:v>91</c:v>
                </c:pt>
                <c:pt idx="35">
                  <c:v>82</c:v>
                </c:pt>
                <c:pt idx="36">
                  <c:v>70</c:v>
                </c:pt>
                <c:pt idx="37">
                  <c:v>51</c:v>
                </c:pt>
                <c:pt idx="38">
                  <c:v>86</c:v>
                </c:pt>
                <c:pt idx="39">
                  <c:v>70</c:v>
                </c:pt>
                <c:pt idx="40">
                  <c:v>78</c:v>
                </c:pt>
                <c:pt idx="41">
                  <c:v>57</c:v>
                </c:pt>
                <c:pt idx="42">
                  <c:v>61</c:v>
                </c:pt>
                <c:pt idx="43">
                  <c:v>90</c:v>
                </c:pt>
                <c:pt idx="44">
                  <c:v>67</c:v>
                </c:pt>
                <c:pt idx="45">
                  <c:v>82</c:v>
                </c:pt>
                <c:pt idx="46">
                  <c:v>51</c:v>
                </c:pt>
                <c:pt idx="47">
                  <c:v>88</c:v>
                </c:pt>
                <c:pt idx="48">
                  <c:v>91</c:v>
                </c:pt>
                <c:pt idx="49">
                  <c:v>86</c:v>
                </c:pt>
                <c:pt idx="50">
                  <c:v>18</c:v>
                </c:pt>
                <c:pt idx="51">
                  <c:v>43</c:v>
                </c:pt>
                <c:pt idx="52">
                  <c:v>29</c:v>
                </c:pt>
                <c:pt idx="53">
                  <c:v>33</c:v>
                </c:pt>
                <c:pt idx="54">
                  <c:v>38</c:v>
                </c:pt>
                <c:pt idx="55">
                  <c:v>38</c:v>
                </c:pt>
                <c:pt idx="56">
                  <c:v>41</c:v>
                </c:pt>
                <c:pt idx="57">
                  <c:v>18</c:v>
                </c:pt>
                <c:pt idx="58">
                  <c:v>21</c:v>
                </c:pt>
                <c:pt idx="59">
                  <c:v>11</c:v>
                </c:pt>
                <c:pt idx="60">
                  <c:v>43</c:v>
                </c:pt>
                <c:pt idx="61">
                  <c:v>33</c:v>
                </c:pt>
                <c:pt idx="62">
                  <c:v>4</c:v>
                </c:pt>
                <c:pt idx="63">
                  <c:v>47</c:v>
                </c:pt>
                <c:pt idx="64">
                  <c:v>21</c:v>
                </c:pt>
                <c:pt idx="65">
                  <c:v>21</c:v>
                </c:pt>
                <c:pt idx="66">
                  <c:v>45</c:v>
                </c:pt>
                <c:pt idx="67">
                  <c:v>21</c:v>
                </c:pt>
                <c:pt idx="68">
                  <c:v>45</c:v>
                </c:pt>
                <c:pt idx="69">
                  <c:v>33</c:v>
                </c:pt>
                <c:pt idx="70">
                  <c:v>21</c:v>
                </c:pt>
                <c:pt idx="71">
                  <c:v>8</c:v>
                </c:pt>
                <c:pt idx="72">
                  <c:v>4</c:v>
                </c:pt>
                <c:pt idx="73">
                  <c:v>8</c:v>
                </c:pt>
                <c:pt idx="74">
                  <c:v>14</c:v>
                </c:pt>
                <c:pt idx="75">
                  <c:v>2</c:v>
                </c:pt>
                <c:pt idx="76">
                  <c:v>47</c:v>
                </c:pt>
                <c:pt idx="77">
                  <c:v>8</c:v>
                </c:pt>
                <c:pt idx="78">
                  <c:v>11</c:v>
                </c:pt>
                <c:pt idx="79">
                  <c:v>18</c:v>
                </c:pt>
                <c:pt idx="80">
                  <c:v>21</c:v>
                </c:pt>
                <c:pt idx="81">
                  <c:v>29</c:v>
                </c:pt>
                <c:pt idx="82">
                  <c:v>33</c:v>
                </c:pt>
                <c:pt idx="83">
                  <c:v>3</c:v>
                </c:pt>
                <c:pt idx="84">
                  <c:v>4</c:v>
                </c:pt>
                <c:pt idx="85">
                  <c:v>42</c:v>
                </c:pt>
                <c:pt idx="86">
                  <c:v>21</c:v>
                </c:pt>
                <c:pt idx="87">
                  <c:v>14</c:v>
                </c:pt>
                <c:pt idx="88">
                  <c:v>21</c:v>
                </c:pt>
                <c:pt idx="89">
                  <c:v>14</c:v>
                </c:pt>
                <c:pt idx="90">
                  <c:v>38</c:v>
                </c:pt>
                <c:pt idx="91">
                  <c:v>29</c:v>
                </c:pt>
                <c:pt idx="92">
                  <c:v>37</c:v>
                </c:pt>
                <c:pt idx="93">
                  <c:v>14</c:v>
                </c:pt>
                <c:pt idx="94">
                  <c:v>47</c:v>
                </c:pt>
                <c:pt idx="95">
                  <c:v>1</c:v>
                </c:pt>
                <c:pt idx="96">
                  <c:v>7</c:v>
                </c:pt>
                <c:pt idx="97">
                  <c:v>11</c:v>
                </c:pt>
                <c:pt idx="98">
                  <c:v>47</c:v>
                </c:pt>
                <c:pt idx="99">
                  <c:v>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28-44E9-AC6B-FB8401580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7853000"/>
        <c:axId val="737853984"/>
      </c:scatterChart>
      <c:valAx>
        <c:axId val="737853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Rank parent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853984"/>
        <c:crosses val="autoZero"/>
        <c:crossBetween val="midCat"/>
      </c:valAx>
      <c:valAx>
        <c:axId val="73785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Rank Child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853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IGE</a:t>
            </a:r>
            <a:r>
              <a:rPr lang="en-US" baseline="0"/>
              <a:t> </a:t>
            </a:r>
            <a:r>
              <a:rPr lang="en-US"/>
              <a:t>Equalizing  Immobile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'Equalizing Immobile'!$J$4</c:f>
              <c:strCache>
                <c:ptCount val="1"/>
                <c:pt idx="0">
                  <c:v>Ln Child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451750278199795"/>
                  <c:y val="-0.1254166666666666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'Equalizing Immobile'!$I$5:$I$104</c:f>
              <c:numCache>
                <c:formatCode>General</c:formatCode>
                <c:ptCount val="100"/>
                <c:pt idx="0">
                  <c:v>3.5263605246161616</c:v>
                </c:pt>
                <c:pt idx="1">
                  <c:v>3.5835189384561099</c:v>
                </c:pt>
                <c:pt idx="2">
                  <c:v>3.6635616461296463</c:v>
                </c:pt>
                <c:pt idx="3">
                  <c:v>3.4965075614664802</c:v>
                </c:pt>
                <c:pt idx="4">
                  <c:v>3.6888794541139363</c:v>
                </c:pt>
                <c:pt idx="5">
                  <c:v>3.2958368660043291</c:v>
                </c:pt>
                <c:pt idx="6">
                  <c:v>3.4965075614664802</c:v>
                </c:pt>
                <c:pt idx="7">
                  <c:v>3.6109179126442243</c:v>
                </c:pt>
                <c:pt idx="8">
                  <c:v>3.3322045101752038</c:v>
                </c:pt>
                <c:pt idx="9">
                  <c:v>3.713572066704308</c:v>
                </c:pt>
                <c:pt idx="10">
                  <c:v>3.6109179126442243</c:v>
                </c:pt>
                <c:pt idx="11">
                  <c:v>3.6635616461296463</c:v>
                </c:pt>
                <c:pt idx="12">
                  <c:v>3.8066624897703196</c:v>
                </c:pt>
                <c:pt idx="13">
                  <c:v>3.5553480614894135</c:v>
                </c:pt>
                <c:pt idx="14">
                  <c:v>3.7612001156935624</c:v>
                </c:pt>
                <c:pt idx="15">
                  <c:v>3.5553480614894135</c:v>
                </c:pt>
                <c:pt idx="16">
                  <c:v>3.4965075614664802</c:v>
                </c:pt>
                <c:pt idx="17">
                  <c:v>3.784189633918261</c:v>
                </c:pt>
                <c:pt idx="18">
                  <c:v>3.6888794541139363</c:v>
                </c:pt>
                <c:pt idx="19">
                  <c:v>3.8066624897703196</c:v>
                </c:pt>
                <c:pt idx="20">
                  <c:v>3.2958368660043291</c:v>
                </c:pt>
                <c:pt idx="21">
                  <c:v>3.2580965380214821</c:v>
                </c:pt>
                <c:pt idx="22">
                  <c:v>3.6635616461296463</c:v>
                </c:pt>
                <c:pt idx="23">
                  <c:v>3.784189633918261</c:v>
                </c:pt>
                <c:pt idx="24">
                  <c:v>3.6109179126442243</c:v>
                </c:pt>
                <c:pt idx="25">
                  <c:v>3.3322045101752038</c:v>
                </c:pt>
                <c:pt idx="26">
                  <c:v>3.4965075614664802</c:v>
                </c:pt>
                <c:pt idx="27">
                  <c:v>3.5835189384561099</c:v>
                </c:pt>
                <c:pt idx="28">
                  <c:v>3.4011973816621555</c:v>
                </c:pt>
                <c:pt idx="29">
                  <c:v>3.2188758248682006</c:v>
                </c:pt>
                <c:pt idx="30">
                  <c:v>3.5263605246161616</c:v>
                </c:pt>
                <c:pt idx="31">
                  <c:v>3.8066624897703196</c:v>
                </c:pt>
                <c:pt idx="32">
                  <c:v>3.8066624897703196</c:v>
                </c:pt>
                <c:pt idx="33">
                  <c:v>3.2580965380214821</c:v>
                </c:pt>
                <c:pt idx="34">
                  <c:v>3.5263605246161616</c:v>
                </c:pt>
                <c:pt idx="35">
                  <c:v>3.4965075614664802</c:v>
                </c:pt>
                <c:pt idx="36">
                  <c:v>3.4011973816621555</c:v>
                </c:pt>
                <c:pt idx="37">
                  <c:v>3.4965075614664802</c:v>
                </c:pt>
                <c:pt idx="38">
                  <c:v>3.7612001156935624</c:v>
                </c:pt>
                <c:pt idx="39">
                  <c:v>3.5263605246161616</c:v>
                </c:pt>
                <c:pt idx="40">
                  <c:v>3.5835189384561099</c:v>
                </c:pt>
                <c:pt idx="41">
                  <c:v>3.4011973816621555</c:v>
                </c:pt>
                <c:pt idx="42">
                  <c:v>3.4965075614664802</c:v>
                </c:pt>
                <c:pt idx="43">
                  <c:v>3.7612001156935624</c:v>
                </c:pt>
                <c:pt idx="44">
                  <c:v>3.8066624897703196</c:v>
                </c:pt>
                <c:pt idx="45">
                  <c:v>3.4657359027997265</c:v>
                </c:pt>
                <c:pt idx="46">
                  <c:v>3.5835189384561099</c:v>
                </c:pt>
                <c:pt idx="47">
                  <c:v>3.713572066704308</c:v>
                </c:pt>
                <c:pt idx="48">
                  <c:v>3.3322045101752038</c:v>
                </c:pt>
                <c:pt idx="49">
                  <c:v>3.784189633918261</c:v>
                </c:pt>
                <c:pt idx="50">
                  <c:v>4.6913478822291435</c:v>
                </c:pt>
                <c:pt idx="51">
                  <c:v>4.5432947822700038</c:v>
                </c:pt>
                <c:pt idx="52">
                  <c:v>4.5643481914678361</c:v>
                </c:pt>
                <c:pt idx="53">
                  <c:v>4.5538768916005408</c:v>
                </c:pt>
                <c:pt idx="54">
                  <c:v>4.5432947822700038</c:v>
                </c:pt>
                <c:pt idx="55">
                  <c:v>4.6821312271242199</c:v>
                </c:pt>
                <c:pt idx="56">
                  <c:v>4.6443908991413725</c:v>
                </c:pt>
                <c:pt idx="57">
                  <c:v>4.6539603501575231</c:v>
                </c:pt>
                <c:pt idx="58">
                  <c:v>4.5432947822700038</c:v>
                </c:pt>
                <c:pt idx="59">
                  <c:v>4.6728288344619058</c:v>
                </c:pt>
                <c:pt idx="60">
                  <c:v>4.5747109785033828</c:v>
                </c:pt>
                <c:pt idx="61">
                  <c:v>4.5747109785033828</c:v>
                </c:pt>
                <c:pt idx="62">
                  <c:v>4.6151205168412597</c:v>
                </c:pt>
                <c:pt idx="63">
                  <c:v>4.6151205168412597</c:v>
                </c:pt>
                <c:pt idx="64">
                  <c:v>4.6347289882296359</c:v>
                </c:pt>
                <c:pt idx="65">
                  <c:v>4.5217885770490405</c:v>
                </c:pt>
                <c:pt idx="66">
                  <c:v>4.6249728132842707</c:v>
                </c:pt>
                <c:pt idx="67">
                  <c:v>4.5217885770490405</c:v>
                </c:pt>
                <c:pt idx="68">
                  <c:v>4.499809670330265</c:v>
                </c:pt>
                <c:pt idx="69">
                  <c:v>4.5849674786705723</c:v>
                </c:pt>
                <c:pt idx="70">
                  <c:v>4.6821312271242199</c:v>
                </c:pt>
                <c:pt idx="71">
                  <c:v>4.5643481914678361</c:v>
                </c:pt>
                <c:pt idx="72">
                  <c:v>4.6151205168412597</c:v>
                </c:pt>
                <c:pt idx="73">
                  <c:v>4.6913478822291435</c:v>
                </c:pt>
                <c:pt idx="74">
                  <c:v>4.6539603501575231</c:v>
                </c:pt>
                <c:pt idx="75">
                  <c:v>4.6821312271242199</c:v>
                </c:pt>
                <c:pt idx="76">
                  <c:v>4.5747109785033828</c:v>
                </c:pt>
                <c:pt idx="77">
                  <c:v>4.5643481914678361</c:v>
                </c:pt>
                <c:pt idx="78">
                  <c:v>4.6728288344619058</c:v>
                </c:pt>
                <c:pt idx="79">
                  <c:v>4.5849674786705723</c:v>
                </c:pt>
                <c:pt idx="80">
                  <c:v>4.5217885770490405</c:v>
                </c:pt>
                <c:pt idx="81">
                  <c:v>4.5538768916005408</c:v>
                </c:pt>
                <c:pt idx="82">
                  <c:v>4.5849674786705723</c:v>
                </c:pt>
                <c:pt idx="83">
                  <c:v>4.5432947822700038</c:v>
                </c:pt>
                <c:pt idx="84">
                  <c:v>4.6728288344619058</c:v>
                </c:pt>
                <c:pt idx="85">
                  <c:v>4.5951198501345898</c:v>
                </c:pt>
                <c:pt idx="86">
                  <c:v>4.6443908991413725</c:v>
                </c:pt>
                <c:pt idx="87">
                  <c:v>4.5849674786705723</c:v>
                </c:pt>
                <c:pt idx="88">
                  <c:v>4.5747109785033828</c:v>
                </c:pt>
                <c:pt idx="89">
                  <c:v>4.5538768916005408</c:v>
                </c:pt>
                <c:pt idx="90">
                  <c:v>4.5217885770490405</c:v>
                </c:pt>
                <c:pt idx="91">
                  <c:v>4.5325994931532563</c:v>
                </c:pt>
                <c:pt idx="92">
                  <c:v>4.499809670330265</c:v>
                </c:pt>
                <c:pt idx="93">
                  <c:v>4.7004803657924166</c:v>
                </c:pt>
                <c:pt idx="94">
                  <c:v>4.6151205168412597</c:v>
                </c:pt>
                <c:pt idx="95">
                  <c:v>4.499809670330265</c:v>
                </c:pt>
                <c:pt idx="96">
                  <c:v>4.5849674786705723</c:v>
                </c:pt>
                <c:pt idx="97">
                  <c:v>4.499809670330265</c:v>
                </c:pt>
                <c:pt idx="98">
                  <c:v>4.6913478822291435</c:v>
                </c:pt>
                <c:pt idx="99">
                  <c:v>4.6347289882296359</c:v>
                </c:pt>
              </c:numCache>
            </c:numRef>
          </c:xVal>
          <c:yVal>
            <c:numRef>
              <c:f>'Equalizing Immobile'!$J$5:$J$104</c:f>
              <c:numCache>
                <c:formatCode>General</c:formatCode>
                <c:ptCount val="100"/>
                <c:pt idx="0">
                  <c:v>4.1108738641733114</c:v>
                </c:pt>
                <c:pt idx="1">
                  <c:v>4.0943445622221004</c:v>
                </c:pt>
                <c:pt idx="2">
                  <c:v>3.912023005428146</c:v>
                </c:pt>
                <c:pt idx="3">
                  <c:v>3.970291913552122</c:v>
                </c:pt>
                <c:pt idx="4">
                  <c:v>3.8712010109078911</c:v>
                </c:pt>
                <c:pt idx="5">
                  <c:v>4.1108738641733114</c:v>
                </c:pt>
                <c:pt idx="6">
                  <c:v>3.8066624897703196</c:v>
                </c:pt>
                <c:pt idx="7">
                  <c:v>4.0775374439057197</c:v>
                </c:pt>
                <c:pt idx="8">
                  <c:v>4.1271343850450917</c:v>
                </c:pt>
                <c:pt idx="9">
                  <c:v>4.1743872698956368</c:v>
                </c:pt>
                <c:pt idx="10">
                  <c:v>3.9318256327243257</c:v>
                </c:pt>
                <c:pt idx="11">
                  <c:v>3.9889840465642745</c:v>
                </c:pt>
                <c:pt idx="12">
                  <c:v>3.8712010109078911</c:v>
                </c:pt>
                <c:pt idx="13">
                  <c:v>4.0604430105464191</c:v>
                </c:pt>
                <c:pt idx="14">
                  <c:v>4.0253516907351496</c:v>
                </c:pt>
                <c:pt idx="15">
                  <c:v>4.0253516907351496</c:v>
                </c:pt>
                <c:pt idx="16">
                  <c:v>3.9318256327243257</c:v>
                </c:pt>
                <c:pt idx="17">
                  <c:v>3.912023005428146</c:v>
                </c:pt>
                <c:pt idx="18">
                  <c:v>4.0430512678345503</c:v>
                </c:pt>
                <c:pt idx="19">
                  <c:v>4.1271343850450917</c:v>
                </c:pt>
                <c:pt idx="20">
                  <c:v>4.0604430105464191</c:v>
                </c:pt>
                <c:pt idx="21">
                  <c:v>4.1431347263915326</c:v>
                </c:pt>
                <c:pt idx="22">
                  <c:v>4.0604430105464191</c:v>
                </c:pt>
                <c:pt idx="23">
                  <c:v>4.1743872698956368</c:v>
                </c:pt>
                <c:pt idx="24">
                  <c:v>3.8501476017100584</c:v>
                </c:pt>
                <c:pt idx="25">
                  <c:v>4.1431347263915326</c:v>
                </c:pt>
                <c:pt idx="26">
                  <c:v>3.9512437185814275</c:v>
                </c:pt>
                <c:pt idx="27">
                  <c:v>4.1743872698956368</c:v>
                </c:pt>
                <c:pt idx="28">
                  <c:v>3.8501476017100584</c:v>
                </c:pt>
                <c:pt idx="29">
                  <c:v>3.9512437185814275</c:v>
                </c:pt>
                <c:pt idx="30">
                  <c:v>3.970291913552122</c:v>
                </c:pt>
                <c:pt idx="31">
                  <c:v>3.9512437185814275</c:v>
                </c:pt>
                <c:pt idx="32">
                  <c:v>3.8286413964890951</c:v>
                </c:pt>
                <c:pt idx="33">
                  <c:v>4.0073331852324712</c:v>
                </c:pt>
                <c:pt idx="34">
                  <c:v>4.1588830833596715</c:v>
                </c:pt>
                <c:pt idx="35">
                  <c:v>4.0430512678345503</c:v>
                </c:pt>
                <c:pt idx="36">
                  <c:v>3.9512437185814275</c:v>
                </c:pt>
                <c:pt idx="37">
                  <c:v>3.8066624897703196</c:v>
                </c:pt>
                <c:pt idx="38">
                  <c:v>4.0073331852324712</c:v>
                </c:pt>
                <c:pt idx="39">
                  <c:v>4.0604430105464191</c:v>
                </c:pt>
                <c:pt idx="40">
                  <c:v>3.9512437185814275</c:v>
                </c:pt>
                <c:pt idx="41">
                  <c:v>3.8066624897703196</c:v>
                </c:pt>
                <c:pt idx="42">
                  <c:v>4.1108738641733114</c:v>
                </c:pt>
                <c:pt idx="43">
                  <c:v>3.912023005428146</c:v>
                </c:pt>
                <c:pt idx="44">
                  <c:v>4.0073331852324712</c:v>
                </c:pt>
                <c:pt idx="45">
                  <c:v>4.1431347263915326</c:v>
                </c:pt>
                <c:pt idx="46">
                  <c:v>4.0604430105464191</c:v>
                </c:pt>
                <c:pt idx="47">
                  <c:v>3.9512437185814275</c:v>
                </c:pt>
                <c:pt idx="48">
                  <c:v>4.0253516907351496</c:v>
                </c:pt>
                <c:pt idx="49">
                  <c:v>3.4657359027997265</c:v>
                </c:pt>
                <c:pt idx="50">
                  <c:v>4.5747109785033828</c:v>
                </c:pt>
                <c:pt idx="51">
                  <c:v>4.5747109785033828</c:v>
                </c:pt>
                <c:pt idx="52">
                  <c:v>4.5538768916005408</c:v>
                </c:pt>
                <c:pt idx="53">
                  <c:v>4.4886363697321396</c:v>
                </c:pt>
                <c:pt idx="54">
                  <c:v>4.4773368144782069</c:v>
                </c:pt>
                <c:pt idx="55">
                  <c:v>4.4773368144782069</c:v>
                </c:pt>
                <c:pt idx="56">
                  <c:v>4.5538768916005408</c:v>
                </c:pt>
                <c:pt idx="57">
                  <c:v>4.4659081186545837</c:v>
                </c:pt>
                <c:pt idx="58">
                  <c:v>4.4308167988433134</c:v>
                </c:pt>
                <c:pt idx="59">
                  <c:v>4.5325994931532563</c:v>
                </c:pt>
                <c:pt idx="60">
                  <c:v>4.3820266346738812</c:v>
                </c:pt>
                <c:pt idx="61">
                  <c:v>4.5643481914678361</c:v>
                </c:pt>
                <c:pt idx="62">
                  <c:v>4.5325994931532563</c:v>
                </c:pt>
                <c:pt idx="63">
                  <c:v>4.4308167988433134</c:v>
                </c:pt>
                <c:pt idx="64">
                  <c:v>4.5747109785033828</c:v>
                </c:pt>
                <c:pt idx="65">
                  <c:v>4.4543472962535073</c:v>
                </c:pt>
                <c:pt idx="66">
                  <c:v>4.4659081186545837</c:v>
                </c:pt>
                <c:pt idx="67">
                  <c:v>4.4773368144782069</c:v>
                </c:pt>
                <c:pt idx="68">
                  <c:v>4.4426512564903167</c:v>
                </c:pt>
                <c:pt idx="69">
                  <c:v>4.6051701859880918</c:v>
                </c:pt>
                <c:pt idx="70">
                  <c:v>4.3820266346738812</c:v>
                </c:pt>
                <c:pt idx="71">
                  <c:v>4.4886363697321396</c:v>
                </c:pt>
                <c:pt idx="72">
                  <c:v>4.3944491546724391</c:v>
                </c:pt>
                <c:pt idx="73">
                  <c:v>4.5325994931532563</c:v>
                </c:pt>
                <c:pt idx="74">
                  <c:v>4.5432947822700038</c:v>
                </c:pt>
                <c:pt idx="75">
                  <c:v>4.4543472962535073</c:v>
                </c:pt>
                <c:pt idx="76">
                  <c:v>4.5325994931532563</c:v>
                </c:pt>
                <c:pt idx="77">
                  <c:v>4.5538768916005408</c:v>
                </c:pt>
                <c:pt idx="78">
                  <c:v>4.5108595065168497</c:v>
                </c:pt>
                <c:pt idx="79">
                  <c:v>4.5325994931532563</c:v>
                </c:pt>
                <c:pt idx="80">
                  <c:v>4.5951198501345898</c:v>
                </c:pt>
                <c:pt idx="81">
                  <c:v>4.3944491546724391</c:v>
                </c:pt>
                <c:pt idx="82">
                  <c:v>4.4426512564903167</c:v>
                </c:pt>
                <c:pt idx="83">
                  <c:v>4.5432947822700038</c:v>
                </c:pt>
                <c:pt idx="84">
                  <c:v>4.6051701859880918</c:v>
                </c:pt>
                <c:pt idx="85">
                  <c:v>4.4543472962535073</c:v>
                </c:pt>
                <c:pt idx="86">
                  <c:v>4.5217885770490405</c:v>
                </c:pt>
                <c:pt idx="87">
                  <c:v>4.5747109785033828</c:v>
                </c:pt>
                <c:pt idx="88">
                  <c:v>4.5849674786705723</c:v>
                </c:pt>
                <c:pt idx="89">
                  <c:v>4.499809670330265</c:v>
                </c:pt>
                <c:pt idx="90">
                  <c:v>4.4426512564903167</c:v>
                </c:pt>
                <c:pt idx="91">
                  <c:v>4.4543472962535073</c:v>
                </c:pt>
                <c:pt idx="92">
                  <c:v>4.4308167988433134</c:v>
                </c:pt>
                <c:pt idx="93">
                  <c:v>4.5325994931532563</c:v>
                </c:pt>
                <c:pt idx="94">
                  <c:v>4.4886363697321396</c:v>
                </c:pt>
                <c:pt idx="95">
                  <c:v>4.5108595065168497</c:v>
                </c:pt>
                <c:pt idx="96">
                  <c:v>4.4543472962535073</c:v>
                </c:pt>
                <c:pt idx="97">
                  <c:v>4.4886363697321396</c:v>
                </c:pt>
                <c:pt idx="98">
                  <c:v>4.4773368144782069</c:v>
                </c:pt>
                <c:pt idx="99">
                  <c:v>4.4426512564903167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04-44BE-BE59-963834EDD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444640"/>
        <c:axId val="609450872"/>
      </c:scatterChart>
      <c:valAx>
        <c:axId val="609444640"/>
        <c:scaling>
          <c:orientation val="minMax"/>
          <c:min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 Parent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450872"/>
        <c:crosses val="autoZero"/>
        <c:crossBetween val="midCat"/>
      </c:valAx>
      <c:valAx>
        <c:axId val="609450872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  Chid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444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Rank  Equalizing</a:t>
            </a:r>
            <a:r>
              <a:rPr lang="en-US" baseline="0"/>
              <a:t> </a:t>
            </a:r>
            <a:r>
              <a:rPr lang="en-US"/>
              <a:t> Immobile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'Equalizing Immobile'!$H$4</c:f>
              <c:strCache>
                <c:ptCount val="1"/>
                <c:pt idx="0">
                  <c:v>Rank Child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647965879265092"/>
                  <c:y val="-0.2729133858267716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'Equalizing Immobile'!$G$5:$G$104</c:f>
              <c:numCache>
                <c:formatCode>General</c:formatCode>
                <c:ptCount val="100"/>
                <c:pt idx="0">
                  <c:v>78</c:v>
                </c:pt>
                <c:pt idx="1">
                  <c:v>72</c:v>
                </c:pt>
                <c:pt idx="2">
                  <c:v>66</c:v>
                </c:pt>
                <c:pt idx="3">
                  <c:v>82</c:v>
                </c:pt>
                <c:pt idx="4">
                  <c:v>64</c:v>
                </c:pt>
                <c:pt idx="5">
                  <c:v>96</c:v>
                </c:pt>
                <c:pt idx="6">
                  <c:v>82</c:v>
                </c:pt>
                <c:pt idx="7">
                  <c:v>69</c:v>
                </c:pt>
                <c:pt idx="8">
                  <c:v>93</c:v>
                </c:pt>
                <c:pt idx="9">
                  <c:v>62</c:v>
                </c:pt>
                <c:pt idx="10">
                  <c:v>69</c:v>
                </c:pt>
                <c:pt idx="11">
                  <c:v>66</c:v>
                </c:pt>
                <c:pt idx="12">
                  <c:v>51</c:v>
                </c:pt>
                <c:pt idx="13">
                  <c:v>76</c:v>
                </c:pt>
                <c:pt idx="14">
                  <c:v>59</c:v>
                </c:pt>
                <c:pt idx="15">
                  <c:v>76</c:v>
                </c:pt>
                <c:pt idx="16">
                  <c:v>82</c:v>
                </c:pt>
                <c:pt idx="17">
                  <c:v>56</c:v>
                </c:pt>
                <c:pt idx="18">
                  <c:v>64</c:v>
                </c:pt>
                <c:pt idx="19">
                  <c:v>51</c:v>
                </c:pt>
                <c:pt idx="20">
                  <c:v>96</c:v>
                </c:pt>
                <c:pt idx="21">
                  <c:v>98</c:v>
                </c:pt>
                <c:pt idx="22">
                  <c:v>66</c:v>
                </c:pt>
                <c:pt idx="23">
                  <c:v>56</c:v>
                </c:pt>
                <c:pt idx="24">
                  <c:v>69</c:v>
                </c:pt>
                <c:pt idx="25">
                  <c:v>93</c:v>
                </c:pt>
                <c:pt idx="26">
                  <c:v>82</c:v>
                </c:pt>
                <c:pt idx="27">
                  <c:v>72</c:v>
                </c:pt>
                <c:pt idx="28">
                  <c:v>90</c:v>
                </c:pt>
                <c:pt idx="29">
                  <c:v>100</c:v>
                </c:pt>
                <c:pt idx="30">
                  <c:v>78</c:v>
                </c:pt>
                <c:pt idx="31">
                  <c:v>51</c:v>
                </c:pt>
                <c:pt idx="32">
                  <c:v>51</c:v>
                </c:pt>
                <c:pt idx="33">
                  <c:v>98</c:v>
                </c:pt>
                <c:pt idx="34">
                  <c:v>78</c:v>
                </c:pt>
                <c:pt idx="35">
                  <c:v>82</c:v>
                </c:pt>
                <c:pt idx="36">
                  <c:v>90</c:v>
                </c:pt>
                <c:pt idx="37">
                  <c:v>82</c:v>
                </c:pt>
                <c:pt idx="38">
                  <c:v>59</c:v>
                </c:pt>
                <c:pt idx="39">
                  <c:v>78</c:v>
                </c:pt>
                <c:pt idx="40">
                  <c:v>72</c:v>
                </c:pt>
                <c:pt idx="41">
                  <c:v>90</c:v>
                </c:pt>
                <c:pt idx="42">
                  <c:v>82</c:v>
                </c:pt>
                <c:pt idx="43">
                  <c:v>59</c:v>
                </c:pt>
                <c:pt idx="44">
                  <c:v>51</c:v>
                </c:pt>
                <c:pt idx="45">
                  <c:v>89</c:v>
                </c:pt>
                <c:pt idx="46">
                  <c:v>72</c:v>
                </c:pt>
                <c:pt idx="47">
                  <c:v>62</c:v>
                </c:pt>
                <c:pt idx="48">
                  <c:v>93</c:v>
                </c:pt>
                <c:pt idx="49">
                  <c:v>56</c:v>
                </c:pt>
                <c:pt idx="50">
                  <c:v>2</c:v>
                </c:pt>
                <c:pt idx="51">
                  <c:v>38</c:v>
                </c:pt>
                <c:pt idx="52">
                  <c:v>32</c:v>
                </c:pt>
                <c:pt idx="53">
                  <c:v>35</c:v>
                </c:pt>
                <c:pt idx="54">
                  <c:v>38</c:v>
                </c:pt>
                <c:pt idx="55">
                  <c:v>5</c:v>
                </c:pt>
                <c:pt idx="56">
                  <c:v>13</c:v>
                </c:pt>
                <c:pt idx="57">
                  <c:v>11</c:v>
                </c:pt>
                <c:pt idx="58">
                  <c:v>38</c:v>
                </c:pt>
                <c:pt idx="59">
                  <c:v>8</c:v>
                </c:pt>
                <c:pt idx="60">
                  <c:v>28</c:v>
                </c:pt>
                <c:pt idx="61">
                  <c:v>28</c:v>
                </c:pt>
                <c:pt idx="62">
                  <c:v>18</c:v>
                </c:pt>
                <c:pt idx="63">
                  <c:v>18</c:v>
                </c:pt>
                <c:pt idx="64">
                  <c:v>15</c:v>
                </c:pt>
                <c:pt idx="65">
                  <c:v>43</c:v>
                </c:pt>
                <c:pt idx="66">
                  <c:v>17</c:v>
                </c:pt>
                <c:pt idx="67">
                  <c:v>43</c:v>
                </c:pt>
                <c:pt idx="68">
                  <c:v>47</c:v>
                </c:pt>
                <c:pt idx="69">
                  <c:v>23</c:v>
                </c:pt>
                <c:pt idx="70">
                  <c:v>5</c:v>
                </c:pt>
                <c:pt idx="71">
                  <c:v>32</c:v>
                </c:pt>
                <c:pt idx="72">
                  <c:v>18</c:v>
                </c:pt>
                <c:pt idx="73">
                  <c:v>2</c:v>
                </c:pt>
                <c:pt idx="74">
                  <c:v>11</c:v>
                </c:pt>
                <c:pt idx="75">
                  <c:v>5</c:v>
                </c:pt>
                <c:pt idx="76">
                  <c:v>28</c:v>
                </c:pt>
                <c:pt idx="77">
                  <c:v>32</c:v>
                </c:pt>
                <c:pt idx="78">
                  <c:v>8</c:v>
                </c:pt>
                <c:pt idx="79">
                  <c:v>23</c:v>
                </c:pt>
                <c:pt idx="80">
                  <c:v>43</c:v>
                </c:pt>
                <c:pt idx="81">
                  <c:v>35</c:v>
                </c:pt>
                <c:pt idx="82">
                  <c:v>23</c:v>
                </c:pt>
                <c:pt idx="83">
                  <c:v>38</c:v>
                </c:pt>
                <c:pt idx="84">
                  <c:v>8</c:v>
                </c:pt>
                <c:pt idx="85">
                  <c:v>22</c:v>
                </c:pt>
                <c:pt idx="86">
                  <c:v>13</c:v>
                </c:pt>
                <c:pt idx="87">
                  <c:v>23</c:v>
                </c:pt>
                <c:pt idx="88">
                  <c:v>28</c:v>
                </c:pt>
                <c:pt idx="89">
                  <c:v>35</c:v>
                </c:pt>
                <c:pt idx="90">
                  <c:v>43</c:v>
                </c:pt>
                <c:pt idx="91">
                  <c:v>42</c:v>
                </c:pt>
                <c:pt idx="92">
                  <c:v>47</c:v>
                </c:pt>
                <c:pt idx="93">
                  <c:v>1</c:v>
                </c:pt>
                <c:pt idx="94">
                  <c:v>18</c:v>
                </c:pt>
                <c:pt idx="95">
                  <c:v>47</c:v>
                </c:pt>
                <c:pt idx="96">
                  <c:v>23</c:v>
                </c:pt>
                <c:pt idx="97">
                  <c:v>47</c:v>
                </c:pt>
                <c:pt idx="98">
                  <c:v>2</c:v>
                </c:pt>
                <c:pt idx="99">
                  <c:v>15</c:v>
                </c:pt>
              </c:numCache>
            </c:numRef>
          </c:xVal>
          <c:yVal>
            <c:numRef>
              <c:f>'Equalizing Immobile'!$H$5:$H$104</c:f>
              <c:numCache>
                <c:formatCode>General</c:formatCode>
                <c:ptCount val="100"/>
                <c:pt idx="0">
                  <c:v>60</c:v>
                </c:pt>
                <c:pt idx="1">
                  <c:v>63</c:v>
                </c:pt>
                <c:pt idx="2">
                  <c:v>89</c:v>
                </c:pt>
                <c:pt idx="3">
                  <c:v>79</c:v>
                </c:pt>
                <c:pt idx="4">
                  <c:v>92</c:v>
                </c:pt>
                <c:pt idx="5">
                  <c:v>60</c:v>
                </c:pt>
                <c:pt idx="6">
                  <c:v>97</c:v>
                </c:pt>
                <c:pt idx="7">
                  <c:v>64</c:v>
                </c:pt>
                <c:pt idx="8">
                  <c:v>58</c:v>
                </c:pt>
                <c:pt idx="9">
                  <c:v>51</c:v>
                </c:pt>
                <c:pt idx="10">
                  <c:v>87</c:v>
                </c:pt>
                <c:pt idx="11">
                  <c:v>78</c:v>
                </c:pt>
                <c:pt idx="12">
                  <c:v>92</c:v>
                </c:pt>
                <c:pt idx="13">
                  <c:v>65</c:v>
                </c:pt>
                <c:pt idx="14">
                  <c:v>72</c:v>
                </c:pt>
                <c:pt idx="15">
                  <c:v>72</c:v>
                </c:pt>
                <c:pt idx="16">
                  <c:v>87</c:v>
                </c:pt>
                <c:pt idx="17">
                  <c:v>89</c:v>
                </c:pt>
                <c:pt idx="18">
                  <c:v>70</c:v>
                </c:pt>
                <c:pt idx="19">
                  <c:v>58</c:v>
                </c:pt>
                <c:pt idx="20">
                  <c:v>65</c:v>
                </c:pt>
                <c:pt idx="21">
                  <c:v>55</c:v>
                </c:pt>
                <c:pt idx="22">
                  <c:v>65</c:v>
                </c:pt>
                <c:pt idx="23">
                  <c:v>51</c:v>
                </c:pt>
                <c:pt idx="24">
                  <c:v>94</c:v>
                </c:pt>
                <c:pt idx="25">
                  <c:v>55</c:v>
                </c:pt>
                <c:pt idx="26">
                  <c:v>81</c:v>
                </c:pt>
                <c:pt idx="27">
                  <c:v>51</c:v>
                </c:pt>
                <c:pt idx="28">
                  <c:v>94</c:v>
                </c:pt>
                <c:pt idx="29">
                  <c:v>81</c:v>
                </c:pt>
                <c:pt idx="30">
                  <c:v>79</c:v>
                </c:pt>
                <c:pt idx="31">
                  <c:v>81</c:v>
                </c:pt>
                <c:pt idx="32">
                  <c:v>96</c:v>
                </c:pt>
                <c:pt idx="33">
                  <c:v>75</c:v>
                </c:pt>
                <c:pt idx="34">
                  <c:v>54</c:v>
                </c:pt>
                <c:pt idx="35">
                  <c:v>70</c:v>
                </c:pt>
                <c:pt idx="36">
                  <c:v>81</c:v>
                </c:pt>
                <c:pt idx="37">
                  <c:v>97</c:v>
                </c:pt>
                <c:pt idx="38">
                  <c:v>75</c:v>
                </c:pt>
                <c:pt idx="39">
                  <c:v>65</c:v>
                </c:pt>
                <c:pt idx="40">
                  <c:v>81</c:v>
                </c:pt>
                <c:pt idx="41">
                  <c:v>97</c:v>
                </c:pt>
                <c:pt idx="42">
                  <c:v>60</c:v>
                </c:pt>
                <c:pt idx="43">
                  <c:v>89</c:v>
                </c:pt>
                <c:pt idx="44">
                  <c:v>75</c:v>
                </c:pt>
                <c:pt idx="45">
                  <c:v>55</c:v>
                </c:pt>
                <c:pt idx="46">
                  <c:v>65</c:v>
                </c:pt>
                <c:pt idx="47">
                  <c:v>81</c:v>
                </c:pt>
                <c:pt idx="48">
                  <c:v>72</c:v>
                </c:pt>
                <c:pt idx="49">
                  <c:v>100</c:v>
                </c:pt>
                <c:pt idx="50">
                  <c:v>5</c:v>
                </c:pt>
                <c:pt idx="51">
                  <c:v>5</c:v>
                </c:pt>
                <c:pt idx="52">
                  <c:v>10</c:v>
                </c:pt>
                <c:pt idx="53">
                  <c:v>25</c:v>
                </c:pt>
                <c:pt idx="54">
                  <c:v>29</c:v>
                </c:pt>
                <c:pt idx="55">
                  <c:v>29</c:v>
                </c:pt>
                <c:pt idx="56">
                  <c:v>10</c:v>
                </c:pt>
                <c:pt idx="57">
                  <c:v>33</c:v>
                </c:pt>
                <c:pt idx="58">
                  <c:v>44</c:v>
                </c:pt>
                <c:pt idx="59">
                  <c:v>15</c:v>
                </c:pt>
                <c:pt idx="60">
                  <c:v>49</c:v>
                </c:pt>
                <c:pt idx="61">
                  <c:v>9</c:v>
                </c:pt>
                <c:pt idx="62">
                  <c:v>15</c:v>
                </c:pt>
                <c:pt idx="63">
                  <c:v>44</c:v>
                </c:pt>
                <c:pt idx="64">
                  <c:v>5</c:v>
                </c:pt>
                <c:pt idx="65">
                  <c:v>35</c:v>
                </c:pt>
                <c:pt idx="66">
                  <c:v>33</c:v>
                </c:pt>
                <c:pt idx="67">
                  <c:v>29</c:v>
                </c:pt>
                <c:pt idx="68">
                  <c:v>40</c:v>
                </c:pt>
                <c:pt idx="69">
                  <c:v>1</c:v>
                </c:pt>
                <c:pt idx="70">
                  <c:v>49</c:v>
                </c:pt>
                <c:pt idx="71">
                  <c:v>25</c:v>
                </c:pt>
                <c:pt idx="72">
                  <c:v>47</c:v>
                </c:pt>
                <c:pt idx="73">
                  <c:v>15</c:v>
                </c:pt>
                <c:pt idx="74">
                  <c:v>13</c:v>
                </c:pt>
                <c:pt idx="75">
                  <c:v>35</c:v>
                </c:pt>
                <c:pt idx="76">
                  <c:v>15</c:v>
                </c:pt>
                <c:pt idx="77">
                  <c:v>10</c:v>
                </c:pt>
                <c:pt idx="78">
                  <c:v>22</c:v>
                </c:pt>
                <c:pt idx="79">
                  <c:v>15</c:v>
                </c:pt>
                <c:pt idx="80">
                  <c:v>3</c:v>
                </c:pt>
                <c:pt idx="81">
                  <c:v>47</c:v>
                </c:pt>
                <c:pt idx="82">
                  <c:v>40</c:v>
                </c:pt>
                <c:pt idx="83">
                  <c:v>13</c:v>
                </c:pt>
                <c:pt idx="84">
                  <c:v>1</c:v>
                </c:pt>
                <c:pt idx="85">
                  <c:v>35</c:v>
                </c:pt>
                <c:pt idx="86">
                  <c:v>21</c:v>
                </c:pt>
                <c:pt idx="87">
                  <c:v>5</c:v>
                </c:pt>
                <c:pt idx="88">
                  <c:v>4</c:v>
                </c:pt>
                <c:pt idx="89">
                  <c:v>24</c:v>
                </c:pt>
                <c:pt idx="90">
                  <c:v>40</c:v>
                </c:pt>
                <c:pt idx="91">
                  <c:v>35</c:v>
                </c:pt>
                <c:pt idx="92">
                  <c:v>44</c:v>
                </c:pt>
                <c:pt idx="93">
                  <c:v>15</c:v>
                </c:pt>
                <c:pt idx="94">
                  <c:v>25</c:v>
                </c:pt>
                <c:pt idx="95">
                  <c:v>22</c:v>
                </c:pt>
                <c:pt idx="96">
                  <c:v>35</c:v>
                </c:pt>
                <c:pt idx="97">
                  <c:v>25</c:v>
                </c:pt>
                <c:pt idx="98">
                  <c:v>29</c:v>
                </c:pt>
                <c:pt idx="99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8E-4267-8244-C2120AC4B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7853000"/>
        <c:axId val="737853984"/>
      </c:scatterChart>
      <c:valAx>
        <c:axId val="737853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Rank parent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853984"/>
        <c:crosses val="autoZero"/>
        <c:crossBetween val="midCat"/>
      </c:valAx>
      <c:valAx>
        <c:axId val="73785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Rank Chid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853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IGE</a:t>
            </a:r>
            <a:r>
              <a:rPr lang="en-US" baseline="0"/>
              <a:t> </a:t>
            </a:r>
            <a:r>
              <a:rPr lang="en-US"/>
              <a:t>Equalizing  immobile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'Unequal mobile'!$J$4</c:f>
              <c:strCache>
                <c:ptCount val="1"/>
                <c:pt idx="0">
                  <c:v>Ln Child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451750278199795"/>
                  <c:y val="-0.1254166666666666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'Unequal mobile'!$I$5:$I$104</c:f>
              <c:numCache>
                <c:formatCode>General</c:formatCode>
                <c:ptCount val="100"/>
                <c:pt idx="0">
                  <c:v>3.5263605246161616</c:v>
                </c:pt>
                <c:pt idx="1">
                  <c:v>3.5835189384561099</c:v>
                </c:pt>
                <c:pt idx="2">
                  <c:v>3.6635616461296463</c:v>
                </c:pt>
                <c:pt idx="3">
                  <c:v>3.4965075614664802</c:v>
                </c:pt>
                <c:pt idx="4">
                  <c:v>3.6888794541139363</c:v>
                </c:pt>
                <c:pt idx="5">
                  <c:v>3.2958368660043291</c:v>
                </c:pt>
                <c:pt idx="6">
                  <c:v>3.4965075614664802</c:v>
                </c:pt>
                <c:pt idx="7">
                  <c:v>3.6109179126442243</c:v>
                </c:pt>
                <c:pt idx="8">
                  <c:v>3.3322045101752038</c:v>
                </c:pt>
                <c:pt idx="9">
                  <c:v>3.713572066704308</c:v>
                </c:pt>
                <c:pt idx="10">
                  <c:v>3.6109179126442243</c:v>
                </c:pt>
                <c:pt idx="11">
                  <c:v>3.6635616461296463</c:v>
                </c:pt>
                <c:pt idx="12">
                  <c:v>3.8066624897703196</c:v>
                </c:pt>
                <c:pt idx="13">
                  <c:v>3.5553480614894135</c:v>
                </c:pt>
                <c:pt idx="14">
                  <c:v>3.7612001156935624</c:v>
                </c:pt>
                <c:pt idx="15">
                  <c:v>3.5553480614894135</c:v>
                </c:pt>
                <c:pt idx="16">
                  <c:v>3.4965075614664802</c:v>
                </c:pt>
                <c:pt idx="17">
                  <c:v>3.784189633918261</c:v>
                </c:pt>
                <c:pt idx="18">
                  <c:v>3.6888794541139363</c:v>
                </c:pt>
                <c:pt idx="19">
                  <c:v>3.8066624897703196</c:v>
                </c:pt>
                <c:pt idx="20">
                  <c:v>3.2958368660043291</c:v>
                </c:pt>
                <c:pt idx="21">
                  <c:v>3.2580965380214821</c:v>
                </c:pt>
                <c:pt idx="22">
                  <c:v>3.6635616461296463</c:v>
                </c:pt>
                <c:pt idx="23">
                  <c:v>3.784189633918261</c:v>
                </c:pt>
                <c:pt idx="24">
                  <c:v>3.6109179126442243</c:v>
                </c:pt>
                <c:pt idx="25">
                  <c:v>3.3322045101752038</c:v>
                </c:pt>
                <c:pt idx="26">
                  <c:v>3.4965075614664802</c:v>
                </c:pt>
                <c:pt idx="27">
                  <c:v>3.5835189384561099</c:v>
                </c:pt>
                <c:pt idx="28">
                  <c:v>3.4011973816621555</c:v>
                </c:pt>
                <c:pt idx="29">
                  <c:v>3.2188758248682006</c:v>
                </c:pt>
                <c:pt idx="30">
                  <c:v>3.5263605246161616</c:v>
                </c:pt>
                <c:pt idx="31">
                  <c:v>3.8066624897703196</c:v>
                </c:pt>
                <c:pt idx="32">
                  <c:v>3.8066624897703196</c:v>
                </c:pt>
                <c:pt idx="33">
                  <c:v>3.2580965380214821</c:v>
                </c:pt>
                <c:pt idx="34">
                  <c:v>3.5263605246161616</c:v>
                </c:pt>
                <c:pt idx="35">
                  <c:v>3.4965075614664802</c:v>
                </c:pt>
                <c:pt idx="36">
                  <c:v>3.4011973816621555</c:v>
                </c:pt>
                <c:pt idx="37">
                  <c:v>3.4965075614664802</c:v>
                </c:pt>
                <c:pt idx="38">
                  <c:v>3.7612001156935624</c:v>
                </c:pt>
                <c:pt idx="39">
                  <c:v>3.5263605246161616</c:v>
                </c:pt>
                <c:pt idx="40">
                  <c:v>3.5835189384561099</c:v>
                </c:pt>
                <c:pt idx="41">
                  <c:v>3.4011973816621555</c:v>
                </c:pt>
                <c:pt idx="42">
                  <c:v>3.4965075614664802</c:v>
                </c:pt>
                <c:pt idx="43">
                  <c:v>3.7612001156935624</c:v>
                </c:pt>
                <c:pt idx="44">
                  <c:v>3.8066624897703196</c:v>
                </c:pt>
                <c:pt idx="45">
                  <c:v>3.4657359027997265</c:v>
                </c:pt>
                <c:pt idx="46">
                  <c:v>3.5835189384561099</c:v>
                </c:pt>
                <c:pt idx="47">
                  <c:v>3.713572066704308</c:v>
                </c:pt>
                <c:pt idx="48">
                  <c:v>3.3322045101752038</c:v>
                </c:pt>
                <c:pt idx="49">
                  <c:v>3.784189633918261</c:v>
                </c:pt>
                <c:pt idx="50">
                  <c:v>4.6913478822291435</c:v>
                </c:pt>
                <c:pt idx="51">
                  <c:v>4.5432947822700038</c:v>
                </c:pt>
                <c:pt idx="52">
                  <c:v>4.5643481914678361</c:v>
                </c:pt>
                <c:pt idx="53">
                  <c:v>4.5538768916005408</c:v>
                </c:pt>
                <c:pt idx="54">
                  <c:v>4.5432947822700038</c:v>
                </c:pt>
                <c:pt idx="55">
                  <c:v>4.6821312271242199</c:v>
                </c:pt>
                <c:pt idx="56">
                  <c:v>4.6443908991413725</c:v>
                </c:pt>
                <c:pt idx="57">
                  <c:v>4.6539603501575231</c:v>
                </c:pt>
                <c:pt idx="58">
                  <c:v>4.5432947822700038</c:v>
                </c:pt>
                <c:pt idx="59">
                  <c:v>4.6728288344619058</c:v>
                </c:pt>
                <c:pt idx="60">
                  <c:v>4.5747109785033828</c:v>
                </c:pt>
                <c:pt idx="61">
                  <c:v>4.5747109785033828</c:v>
                </c:pt>
                <c:pt idx="62">
                  <c:v>4.6151205168412597</c:v>
                </c:pt>
                <c:pt idx="63">
                  <c:v>4.6151205168412597</c:v>
                </c:pt>
                <c:pt idx="64">
                  <c:v>4.6347289882296359</c:v>
                </c:pt>
                <c:pt idx="65">
                  <c:v>4.5217885770490405</c:v>
                </c:pt>
                <c:pt idx="66">
                  <c:v>4.6249728132842707</c:v>
                </c:pt>
                <c:pt idx="67">
                  <c:v>4.5217885770490405</c:v>
                </c:pt>
                <c:pt idx="68">
                  <c:v>4.499809670330265</c:v>
                </c:pt>
                <c:pt idx="69">
                  <c:v>4.5849674786705723</c:v>
                </c:pt>
                <c:pt idx="70">
                  <c:v>4.6821312271242199</c:v>
                </c:pt>
                <c:pt idx="71">
                  <c:v>4.5643481914678361</c:v>
                </c:pt>
                <c:pt idx="72">
                  <c:v>4.6151205168412597</c:v>
                </c:pt>
                <c:pt idx="73">
                  <c:v>4.6913478822291435</c:v>
                </c:pt>
                <c:pt idx="74">
                  <c:v>4.6539603501575231</c:v>
                </c:pt>
                <c:pt idx="75">
                  <c:v>4.6821312271242199</c:v>
                </c:pt>
                <c:pt idx="76">
                  <c:v>4.5747109785033828</c:v>
                </c:pt>
                <c:pt idx="77">
                  <c:v>4.5643481914678361</c:v>
                </c:pt>
                <c:pt idx="78">
                  <c:v>4.6728288344619058</c:v>
                </c:pt>
                <c:pt idx="79">
                  <c:v>4.5849674786705723</c:v>
                </c:pt>
                <c:pt idx="80">
                  <c:v>4.5217885770490405</c:v>
                </c:pt>
                <c:pt idx="81">
                  <c:v>4.5538768916005408</c:v>
                </c:pt>
                <c:pt idx="82">
                  <c:v>4.5849674786705723</c:v>
                </c:pt>
                <c:pt idx="83">
                  <c:v>4.5432947822700038</c:v>
                </c:pt>
                <c:pt idx="84">
                  <c:v>4.6728288344619058</c:v>
                </c:pt>
                <c:pt idx="85">
                  <c:v>4.5951198501345898</c:v>
                </c:pt>
                <c:pt idx="86">
                  <c:v>4.6443908991413725</c:v>
                </c:pt>
                <c:pt idx="87">
                  <c:v>4.5849674786705723</c:v>
                </c:pt>
                <c:pt idx="88">
                  <c:v>4.5747109785033828</c:v>
                </c:pt>
                <c:pt idx="89">
                  <c:v>4.5538768916005408</c:v>
                </c:pt>
                <c:pt idx="90">
                  <c:v>4.5217885770490405</c:v>
                </c:pt>
                <c:pt idx="91">
                  <c:v>4.5325994931532563</c:v>
                </c:pt>
                <c:pt idx="92">
                  <c:v>4.499809670330265</c:v>
                </c:pt>
                <c:pt idx="93">
                  <c:v>4.7004803657924166</c:v>
                </c:pt>
                <c:pt idx="94">
                  <c:v>4.6151205168412597</c:v>
                </c:pt>
                <c:pt idx="95">
                  <c:v>4.499809670330265</c:v>
                </c:pt>
                <c:pt idx="96">
                  <c:v>4.5849674786705723</c:v>
                </c:pt>
                <c:pt idx="97">
                  <c:v>4.499809670330265</c:v>
                </c:pt>
                <c:pt idx="98">
                  <c:v>4.6913478822291435</c:v>
                </c:pt>
                <c:pt idx="99">
                  <c:v>4.6347289882296359</c:v>
                </c:pt>
              </c:numCache>
            </c:numRef>
          </c:xVal>
          <c:yVal>
            <c:numRef>
              <c:f>'Unequal mobile'!$J$5:$J$104</c:f>
              <c:numCache>
                <c:formatCode>General</c:formatCode>
                <c:ptCount val="100"/>
                <c:pt idx="0">
                  <c:v>3.3322045101752038</c:v>
                </c:pt>
                <c:pt idx="1">
                  <c:v>3.6109179126442243</c:v>
                </c:pt>
                <c:pt idx="2">
                  <c:v>3.7376696182833684</c:v>
                </c:pt>
                <c:pt idx="3">
                  <c:v>3.784189633918261</c:v>
                </c:pt>
                <c:pt idx="4">
                  <c:v>4.5643481914678361</c:v>
                </c:pt>
                <c:pt idx="5">
                  <c:v>3.713572066704308</c:v>
                </c:pt>
                <c:pt idx="6">
                  <c:v>3.8066624897703196</c:v>
                </c:pt>
                <c:pt idx="7">
                  <c:v>3.2958368660043291</c:v>
                </c:pt>
                <c:pt idx="8">
                  <c:v>3.4657359027997265</c:v>
                </c:pt>
                <c:pt idx="9">
                  <c:v>3.5263605246161616</c:v>
                </c:pt>
                <c:pt idx="10">
                  <c:v>3.8066624897703196</c:v>
                </c:pt>
                <c:pt idx="11">
                  <c:v>3.2188758248682006</c:v>
                </c:pt>
                <c:pt idx="12">
                  <c:v>3.5263605246161616</c:v>
                </c:pt>
                <c:pt idx="13">
                  <c:v>3.6375861597263857</c:v>
                </c:pt>
                <c:pt idx="14">
                  <c:v>4.5217885770490405</c:v>
                </c:pt>
                <c:pt idx="15">
                  <c:v>3.6888794541139363</c:v>
                </c:pt>
                <c:pt idx="16">
                  <c:v>3.8066624897703196</c:v>
                </c:pt>
                <c:pt idx="17">
                  <c:v>4.5951198501345898</c:v>
                </c:pt>
                <c:pt idx="18">
                  <c:v>3.5263605246161616</c:v>
                </c:pt>
                <c:pt idx="19">
                  <c:v>3.784189633918261</c:v>
                </c:pt>
                <c:pt idx="20">
                  <c:v>3.4339872044851463</c:v>
                </c:pt>
                <c:pt idx="21">
                  <c:v>3.6109179126442243</c:v>
                </c:pt>
                <c:pt idx="22">
                  <c:v>3.5835189384561099</c:v>
                </c:pt>
                <c:pt idx="23">
                  <c:v>3.7376696182833684</c:v>
                </c:pt>
                <c:pt idx="24">
                  <c:v>4.6728288344619058</c:v>
                </c:pt>
                <c:pt idx="25">
                  <c:v>3.6375861597263857</c:v>
                </c:pt>
                <c:pt idx="26">
                  <c:v>4.6151205168412597</c:v>
                </c:pt>
                <c:pt idx="27">
                  <c:v>4.6728288344619058</c:v>
                </c:pt>
                <c:pt idx="28">
                  <c:v>3.5263605246161616</c:v>
                </c:pt>
                <c:pt idx="29">
                  <c:v>3.5553480614894135</c:v>
                </c:pt>
                <c:pt idx="30">
                  <c:v>4.6821312271242199</c:v>
                </c:pt>
                <c:pt idx="31">
                  <c:v>4.6051701859880918</c:v>
                </c:pt>
                <c:pt idx="32">
                  <c:v>4.6728288344619058</c:v>
                </c:pt>
                <c:pt idx="33">
                  <c:v>3.2188758248682006</c:v>
                </c:pt>
                <c:pt idx="34">
                  <c:v>3.2580965380214821</c:v>
                </c:pt>
                <c:pt idx="35">
                  <c:v>3.6375861597263857</c:v>
                </c:pt>
                <c:pt idx="36">
                  <c:v>3.7376696182833684</c:v>
                </c:pt>
                <c:pt idx="37">
                  <c:v>4.6634390941120669</c:v>
                </c:pt>
                <c:pt idx="38">
                  <c:v>3.2188758248682006</c:v>
                </c:pt>
                <c:pt idx="39">
                  <c:v>3.2580965380214821</c:v>
                </c:pt>
                <c:pt idx="40">
                  <c:v>4.6728288344619058</c:v>
                </c:pt>
                <c:pt idx="41">
                  <c:v>4.6821312271242199</c:v>
                </c:pt>
                <c:pt idx="42">
                  <c:v>4.6051701859880918</c:v>
                </c:pt>
                <c:pt idx="43">
                  <c:v>3.4657359027997265</c:v>
                </c:pt>
                <c:pt idx="44">
                  <c:v>3.4965075614664802</c:v>
                </c:pt>
                <c:pt idx="45">
                  <c:v>4.6821312271242199</c:v>
                </c:pt>
                <c:pt idx="46">
                  <c:v>4.6347289882296359</c:v>
                </c:pt>
                <c:pt idx="47">
                  <c:v>3.6635616461296463</c:v>
                </c:pt>
                <c:pt idx="48">
                  <c:v>3.2580965380214821</c:v>
                </c:pt>
                <c:pt idx="49">
                  <c:v>3.4965075614664802</c:v>
                </c:pt>
                <c:pt idx="50">
                  <c:v>4.5643481914678361</c:v>
                </c:pt>
                <c:pt idx="51">
                  <c:v>4.5849674786705723</c:v>
                </c:pt>
                <c:pt idx="52">
                  <c:v>4.499809670330265</c:v>
                </c:pt>
                <c:pt idx="53">
                  <c:v>4.6634390941120669</c:v>
                </c:pt>
                <c:pt idx="54">
                  <c:v>4.6728288344619058</c:v>
                </c:pt>
                <c:pt idx="55">
                  <c:v>4.7004803657924166</c:v>
                </c:pt>
                <c:pt idx="56">
                  <c:v>4.6051701859880918</c:v>
                </c:pt>
                <c:pt idx="57">
                  <c:v>4.5747109785033828</c:v>
                </c:pt>
                <c:pt idx="58">
                  <c:v>4.5108595065168497</c:v>
                </c:pt>
                <c:pt idx="59">
                  <c:v>4.6913478822291435</c:v>
                </c:pt>
                <c:pt idx="60">
                  <c:v>3.784189633918261</c:v>
                </c:pt>
                <c:pt idx="61">
                  <c:v>4.6249728132842707</c:v>
                </c:pt>
                <c:pt idx="62">
                  <c:v>4.5432947822700038</c:v>
                </c:pt>
                <c:pt idx="63">
                  <c:v>4.6151205168412597</c:v>
                </c:pt>
                <c:pt idx="64">
                  <c:v>4.6634390941120669</c:v>
                </c:pt>
                <c:pt idx="65">
                  <c:v>4.6913478822291435</c:v>
                </c:pt>
                <c:pt idx="66">
                  <c:v>4.6051701859880918</c:v>
                </c:pt>
                <c:pt idx="67">
                  <c:v>4.7004803657924166</c:v>
                </c:pt>
                <c:pt idx="68">
                  <c:v>4.6249728132842707</c:v>
                </c:pt>
                <c:pt idx="69">
                  <c:v>4.499809670330265</c:v>
                </c:pt>
                <c:pt idx="70">
                  <c:v>4.6249728132842707</c:v>
                </c:pt>
                <c:pt idx="71">
                  <c:v>4.6051701859880918</c:v>
                </c:pt>
                <c:pt idx="72">
                  <c:v>3.4011973816621555</c:v>
                </c:pt>
                <c:pt idx="73">
                  <c:v>4.6728288344619058</c:v>
                </c:pt>
                <c:pt idx="74">
                  <c:v>4.5643481914678361</c:v>
                </c:pt>
                <c:pt idx="75">
                  <c:v>4.5325994931532563</c:v>
                </c:pt>
                <c:pt idx="76">
                  <c:v>4.5217885770490405</c:v>
                </c:pt>
                <c:pt idx="77">
                  <c:v>4.6821312271242199</c:v>
                </c:pt>
                <c:pt idx="78">
                  <c:v>4.5538768916005408</c:v>
                </c:pt>
                <c:pt idx="79">
                  <c:v>4.6821312271242199</c:v>
                </c:pt>
                <c:pt idx="80">
                  <c:v>4.6443908991413725</c:v>
                </c:pt>
                <c:pt idx="81">
                  <c:v>4.6634390941120669</c:v>
                </c:pt>
                <c:pt idx="82">
                  <c:v>4.6539603501575231</c:v>
                </c:pt>
                <c:pt idx="83">
                  <c:v>3.3672958299864741</c:v>
                </c:pt>
                <c:pt idx="84">
                  <c:v>3.4965075614664802</c:v>
                </c:pt>
                <c:pt idx="85">
                  <c:v>4.6249728132842707</c:v>
                </c:pt>
                <c:pt idx="86">
                  <c:v>4.6539603501575231</c:v>
                </c:pt>
                <c:pt idx="87">
                  <c:v>4.6347289882296359</c:v>
                </c:pt>
                <c:pt idx="88">
                  <c:v>4.6728288344619058</c:v>
                </c:pt>
                <c:pt idx="89">
                  <c:v>4.6728288344619058</c:v>
                </c:pt>
                <c:pt idx="90">
                  <c:v>4.5538768916005408</c:v>
                </c:pt>
                <c:pt idx="91">
                  <c:v>3.5835189384561099</c:v>
                </c:pt>
                <c:pt idx="92">
                  <c:v>4.6821312271242199</c:v>
                </c:pt>
                <c:pt idx="93">
                  <c:v>4.5108595065168497</c:v>
                </c:pt>
                <c:pt idx="94">
                  <c:v>4.6151205168412597</c:v>
                </c:pt>
                <c:pt idx="95">
                  <c:v>4.6539603501575231</c:v>
                </c:pt>
                <c:pt idx="96">
                  <c:v>4.6151205168412597</c:v>
                </c:pt>
                <c:pt idx="97">
                  <c:v>4.5849674786705723</c:v>
                </c:pt>
                <c:pt idx="98">
                  <c:v>4.6051701859880918</c:v>
                </c:pt>
                <c:pt idx="99">
                  <c:v>4.6443908991413725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4A7-49B0-AF8A-88B12E103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9444640"/>
        <c:axId val="609450872"/>
      </c:scatterChart>
      <c:valAx>
        <c:axId val="609444640"/>
        <c:scaling>
          <c:orientation val="minMax"/>
          <c:min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 Parent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450872"/>
        <c:crosses val="autoZero"/>
        <c:crossBetween val="midCat"/>
      </c:valAx>
      <c:valAx>
        <c:axId val="609450872"/>
        <c:scaling>
          <c:orientation val="minMax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Ln  Cjild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444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Rank  Equalizing</a:t>
            </a:r>
            <a:r>
              <a:rPr lang="en-US" baseline="0"/>
              <a:t> </a:t>
            </a:r>
            <a:r>
              <a:rPr lang="en-US"/>
              <a:t> Immobile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'Unequal mobile'!$H$4</c:f>
              <c:strCache>
                <c:ptCount val="1"/>
                <c:pt idx="0">
                  <c:v>Rank Child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647965879265092"/>
                  <c:y val="-0.2729133858267716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'Unequal mobile'!$G$5:$G$104</c:f>
              <c:numCache>
                <c:formatCode>General</c:formatCode>
                <c:ptCount val="100"/>
                <c:pt idx="0">
                  <c:v>78</c:v>
                </c:pt>
                <c:pt idx="1">
                  <c:v>72</c:v>
                </c:pt>
                <c:pt idx="2">
                  <c:v>66</c:v>
                </c:pt>
                <c:pt idx="3">
                  <c:v>82</c:v>
                </c:pt>
                <c:pt idx="4">
                  <c:v>64</c:v>
                </c:pt>
                <c:pt idx="5">
                  <c:v>96</c:v>
                </c:pt>
                <c:pt idx="6">
                  <c:v>82</c:v>
                </c:pt>
                <c:pt idx="7">
                  <c:v>69</c:v>
                </c:pt>
                <c:pt idx="8">
                  <c:v>93</c:v>
                </c:pt>
                <c:pt idx="9">
                  <c:v>62</c:v>
                </c:pt>
                <c:pt idx="10">
                  <c:v>69</c:v>
                </c:pt>
                <c:pt idx="11">
                  <c:v>66</c:v>
                </c:pt>
                <c:pt idx="12">
                  <c:v>51</c:v>
                </c:pt>
                <c:pt idx="13">
                  <c:v>76</c:v>
                </c:pt>
                <c:pt idx="14">
                  <c:v>59</c:v>
                </c:pt>
                <c:pt idx="15">
                  <c:v>76</c:v>
                </c:pt>
                <c:pt idx="16">
                  <c:v>82</c:v>
                </c:pt>
                <c:pt idx="17">
                  <c:v>56</c:v>
                </c:pt>
                <c:pt idx="18">
                  <c:v>64</c:v>
                </c:pt>
                <c:pt idx="19">
                  <c:v>51</c:v>
                </c:pt>
                <c:pt idx="20">
                  <c:v>96</c:v>
                </c:pt>
                <c:pt idx="21">
                  <c:v>98</c:v>
                </c:pt>
                <c:pt idx="22">
                  <c:v>66</c:v>
                </c:pt>
                <c:pt idx="23">
                  <c:v>56</c:v>
                </c:pt>
                <c:pt idx="24">
                  <c:v>69</c:v>
                </c:pt>
                <c:pt idx="25">
                  <c:v>93</c:v>
                </c:pt>
                <c:pt idx="26">
                  <c:v>82</c:v>
                </c:pt>
                <c:pt idx="27">
                  <c:v>72</c:v>
                </c:pt>
                <c:pt idx="28">
                  <c:v>90</c:v>
                </c:pt>
                <c:pt idx="29">
                  <c:v>100</c:v>
                </c:pt>
                <c:pt idx="30">
                  <c:v>78</c:v>
                </c:pt>
                <c:pt idx="31">
                  <c:v>51</c:v>
                </c:pt>
                <c:pt idx="32">
                  <c:v>51</c:v>
                </c:pt>
                <c:pt idx="33">
                  <c:v>98</c:v>
                </c:pt>
                <c:pt idx="34">
                  <c:v>78</c:v>
                </c:pt>
                <c:pt idx="35">
                  <c:v>82</c:v>
                </c:pt>
                <c:pt idx="36">
                  <c:v>90</c:v>
                </c:pt>
                <c:pt idx="37">
                  <c:v>82</c:v>
                </c:pt>
                <c:pt idx="38">
                  <c:v>59</c:v>
                </c:pt>
                <c:pt idx="39">
                  <c:v>78</c:v>
                </c:pt>
                <c:pt idx="40">
                  <c:v>72</c:v>
                </c:pt>
                <c:pt idx="41">
                  <c:v>90</c:v>
                </c:pt>
                <c:pt idx="42">
                  <c:v>82</c:v>
                </c:pt>
                <c:pt idx="43">
                  <c:v>59</c:v>
                </c:pt>
                <c:pt idx="44">
                  <c:v>51</c:v>
                </c:pt>
                <c:pt idx="45">
                  <c:v>89</c:v>
                </c:pt>
                <c:pt idx="46">
                  <c:v>72</c:v>
                </c:pt>
                <c:pt idx="47">
                  <c:v>62</c:v>
                </c:pt>
                <c:pt idx="48">
                  <c:v>93</c:v>
                </c:pt>
                <c:pt idx="49">
                  <c:v>56</c:v>
                </c:pt>
                <c:pt idx="50">
                  <c:v>2</c:v>
                </c:pt>
                <c:pt idx="51">
                  <c:v>38</c:v>
                </c:pt>
                <c:pt idx="52">
                  <c:v>32</c:v>
                </c:pt>
                <c:pt idx="53">
                  <c:v>35</c:v>
                </c:pt>
                <c:pt idx="54">
                  <c:v>38</c:v>
                </c:pt>
                <c:pt idx="55">
                  <c:v>5</c:v>
                </c:pt>
                <c:pt idx="56">
                  <c:v>13</c:v>
                </c:pt>
                <c:pt idx="57">
                  <c:v>11</c:v>
                </c:pt>
                <c:pt idx="58">
                  <c:v>38</c:v>
                </c:pt>
                <c:pt idx="59">
                  <c:v>8</c:v>
                </c:pt>
                <c:pt idx="60">
                  <c:v>28</c:v>
                </c:pt>
                <c:pt idx="61">
                  <c:v>28</c:v>
                </c:pt>
                <c:pt idx="62">
                  <c:v>18</c:v>
                </c:pt>
                <c:pt idx="63">
                  <c:v>18</c:v>
                </c:pt>
                <c:pt idx="64">
                  <c:v>15</c:v>
                </c:pt>
                <c:pt idx="65">
                  <c:v>43</c:v>
                </c:pt>
                <c:pt idx="66">
                  <c:v>17</c:v>
                </c:pt>
                <c:pt idx="67">
                  <c:v>43</c:v>
                </c:pt>
                <c:pt idx="68">
                  <c:v>47</c:v>
                </c:pt>
                <c:pt idx="69">
                  <c:v>23</c:v>
                </c:pt>
                <c:pt idx="70">
                  <c:v>5</c:v>
                </c:pt>
                <c:pt idx="71">
                  <c:v>32</c:v>
                </c:pt>
                <c:pt idx="72">
                  <c:v>18</c:v>
                </c:pt>
                <c:pt idx="73">
                  <c:v>2</c:v>
                </c:pt>
                <c:pt idx="74">
                  <c:v>11</c:v>
                </c:pt>
                <c:pt idx="75">
                  <c:v>5</c:v>
                </c:pt>
                <c:pt idx="76">
                  <c:v>28</c:v>
                </c:pt>
                <c:pt idx="77">
                  <c:v>32</c:v>
                </c:pt>
                <c:pt idx="78">
                  <c:v>8</c:v>
                </c:pt>
                <c:pt idx="79">
                  <c:v>23</c:v>
                </c:pt>
                <c:pt idx="80">
                  <c:v>43</c:v>
                </c:pt>
                <c:pt idx="81">
                  <c:v>35</c:v>
                </c:pt>
                <c:pt idx="82">
                  <c:v>23</c:v>
                </c:pt>
                <c:pt idx="83">
                  <c:v>38</c:v>
                </c:pt>
                <c:pt idx="84">
                  <c:v>8</c:v>
                </c:pt>
                <c:pt idx="85">
                  <c:v>22</c:v>
                </c:pt>
                <c:pt idx="86">
                  <c:v>13</c:v>
                </c:pt>
                <c:pt idx="87">
                  <c:v>23</c:v>
                </c:pt>
                <c:pt idx="88">
                  <c:v>28</c:v>
                </c:pt>
                <c:pt idx="89">
                  <c:v>35</c:v>
                </c:pt>
                <c:pt idx="90">
                  <c:v>43</c:v>
                </c:pt>
                <c:pt idx="91">
                  <c:v>42</c:v>
                </c:pt>
                <c:pt idx="92">
                  <c:v>47</c:v>
                </c:pt>
                <c:pt idx="93">
                  <c:v>1</c:v>
                </c:pt>
                <c:pt idx="94">
                  <c:v>18</c:v>
                </c:pt>
                <c:pt idx="95">
                  <c:v>47</c:v>
                </c:pt>
                <c:pt idx="96">
                  <c:v>23</c:v>
                </c:pt>
                <c:pt idx="97">
                  <c:v>47</c:v>
                </c:pt>
                <c:pt idx="98">
                  <c:v>2</c:v>
                </c:pt>
                <c:pt idx="99">
                  <c:v>15</c:v>
                </c:pt>
              </c:numCache>
            </c:numRef>
          </c:xVal>
          <c:yVal>
            <c:numRef>
              <c:f>'Unequal mobile'!$H$5:$H$104</c:f>
              <c:numCache>
                <c:formatCode>General</c:formatCode>
                <c:ptCount val="100"/>
                <c:pt idx="0">
                  <c:v>93</c:v>
                </c:pt>
                <c:pt idx="1">
                  <c:v>76</c:v>
                </c:pt>
                <c:pt idx="2">
                  <c:v>67</c:v>
                </c:pt>
                <c:pt idx="3">
                  <c:v>64</c:v>
                </c:pt>
                <c:pt idx="4">
                  <c:v>48</c:v>
                </c:pt>
                <c:pt idx="5">
                  <c:v>70</c:v>
                </c:pt>
                <c:pt idx="6">
                  <c:v>61</c:v>
                </c:pt>
                <c:pt idx="7">
                  <c:v>94</c:v>
                </c:pt>
                <c:pt idx="8">
                  <c:v>88</c:v>
                </c:pt>
                <c:pt idx="9">
                  <c:v>81</c:v>
                </c:pt>
                <c:pt idx="10">
                  <c:v>61</c:v>
                </c:pt>
                <c:pt idx="11">
                  <c:v>98</c:v>
                </c:pt>
                <c:pt idx="12">
                  <c:v>81</c:v>
                </c:pt>
                <c:pt idx="13">
                  <c:v>73</c:v>
                </c:pt>
                <c:pt idx="14">
                  <c:v>55</c:v>
                </c:pt>
                <c:pt idx="15">
                  <c:v>71</c:v>
                </c:pt>
                <c:pt idx="16">
                  <c:v>61</c:v>
                </c:pt>
                <c:pt idx="17">
                  <c:v>44</c:v>
                </c:pt>
                <c:pt idx="18">
                  <c:v>81</c:v>
                </c:pt>
                <c:pt idx="19">
                  <c:v>64</c:v>
                </c:pt>
                <c:pt idx="20">
                  <c:v>90</c:v>
                </c:pt>
                <c:pt idx="21">
                  <c:v>76</c:v>
                </c:pt>
                <c:pt idx="22">
                  <c:v>78</c:v>
                </c:pt>
                <c:pt idx="23">
                  <c:v>67</c:v>
                </c:pt>
                <c:pt idx="24">
                  <c:v>11</c:v>
                </c:pt>
                <c:pt idx="25">
                  <c:v>73</c:v>
                </c:pt>
                <c:pt idx="26">
                  <c:v>34</c:v>
                </c:pt>
                <c:pt idx="27">
                  <c:v>11</c:v>
                </c:pt>
                <c:pt idx="28">
                  <c:v>81</c:v>
                </c:pt>
                <c:pt idx="29">
                  <c:v>80</c:v>
                </c:pt>
                <c:pt idx="30">
                  <c:v>5</c:v>
                </c:pt>
                <c:pt idx="31">
                  <c:v>38</c:v>
                </c:pt>
                <c:pt idx="32">
                  <c:v>11</c:v>
                </c:pt>
                <c:pt idx="33">
                  <c:v>98</c:v>
                </c:pt>
                <c:pt idx="34">
                  <c:v>95</c:v>
                </c:pt>
                <c:pt idx="35">
                  <c:v>73</c:v>
                </c:pt>
                <c:pt idx="36">
                  <c:v>67</c:v>
                </c:pt>
                <c:pt idx="37">
                  <c:v>19</c:v>
                </c:pt>
                <c:pt idx="38">
                  <c:v>98</c:v>
                </c:pt>
                <c:pt idx="39">
                  <c:v>95</c:v>
                </c:pt>
                <c:pt idx="40">
                  <c:v>11</c:v>
                </c:pt>
                <c:pt idx="41">
                  <c:v>5</c:v>
                </c:pt>
                <c:pt idx="42">
                  <c:v>38</c:v>
                </c:pt>
                <c:pt idx="43">
                  <c:v>88</c:v>
                </c:pt>
                <c:pt idx="44">
                  <c:v>85</c:v>
                </c:pt>
                <c:pt idx="45">
                  <c:v>5</c:v>
                </c:pt>
                <c:pt idx="46">
                  <c:v>28</c:v>
                </c:pt>
                <c:pt idx="47">
                  <c:v>72</c:v>
                </c:pt>
                <c:pt idx="48">
                  <c:v>95</c:v>
                </c:pt>
                <c:pt idx="49">
                  <c:v>85</c:v>
                </c:pt>
                <c:pt idx="50">
                  <c:v>48</c:v>
                </c:pt>
                <c:pt idx="51">
                  <c:v>45</c:v>
                </c:pt>
                <c:pt idx="52">
                  <c:v>59</c:v>
                </c:pt>
                <c:pt idx="53">
                  <c:v>19</c:v>
                </c:pt>
                <c:pt idx="54">
                  <c:v>11</c:v>
                </c:pt>
                <c:pt idx="55">
                  <c:v>1</c:v>
                </c:pt>
                <c:pt idx="56">
                  <c:v>38</c:v>
                </c:pt>
                <c:pt idx="57">
                  <c:v>47</c:v>
                </c:pt>
                <c:pt idx="58">
                  <c:v>57</c:v>
                </c:pt>
                <c:pt idx="59">
                  <c:v>3</c:v>
                </c:pt>
                <c:pt idx="60">
                  <c:v>64</c:v>
                </c:pt>
                <c:pt idx="61">
                  <c:v>30</c:v>
                </c:pt>
                <c:pt idx="62">
                  <c:v>53</c:v>
                </c:pt>
                <c:pt idx="63">
                  <c:v>34</c:v>
                </c:pt>
                <c:pt idx="64">
                  <c:v>19</c:v>
                </c:pt>
                <c:pt idx="65">
                  <c:v>3</c:v>
                </c:pt>
                <c:pt idx="66">
                  <c:v>38</c:v>
                </c:pt>
                <c:pt idx="67">
                  <c:v>1</c:v>
                </c:pt>
                <c:pt idx="68">
                  <c:v>30</c:v>
                </c:pt>
                <c:pt idx="69">
                  <c:v>59</c:v>
                </c:pt>
                <c:pt idx="70">
                  <c:v>30</c:v>
                </c:pt>
                <c:pt idx="71">
                  <c:v>38</c:v>
                </c:pt>
                <c:pt idx="72">
                  <c:v>91</c:v>
                </c:pt>
                <c:pt idx="73">
                  <c:v>11</c:v>
                </c:pt>
                <c:pt idx="74">
                  <c:v>48</c:v>
                </c:pt>
                <c:pt idx="75">
                  <c:v>54</c:v>
                </c:pt>
                <c:pt idx="76">
                  <c:v>55</c:v>
                </c:pt>
                <c:pt idx="77">
                  <c:v>5</c:v>
                </c:pt>
                <c:pt idx="78">
                  <c:v>51</c:v>
                </c:pt>
                <c:pt idx="79">
                  <c:v>5</c:v>
                </c:pt>
                <c:pt idx="80">
                  <c:v>26</c:v>
                </c:pt>
                <c:pt idx="81">
                  <c:v>19</c:v>
                </c:pt>
                <c:pt idx="82">
                  <c:v>23</c:v>
                </c:pt>
                <c:pt idx="83">
                  <c:v>92</c:v>
                </c:pt>
                <c:pt idx="84">
                  <c:v>85</c:v>
                </c:pt>
                <c:pt idx="85">
                  <c:v>30</c:v>
                </c:pt>
                <c:pt idx="86">
                  <c:v>23</c:v>
                </c:pt>
                <c:pt idx="87">
                  <c:v>28</c:v>
                </c:pt>
                <c:pt idx="88">
                  <c:v>11</c:v>
                </c:pt>
                <c:pt idx="89">
                  <c:v>11</c:v>
                </c:pt>
                <c:pt idx="90">
                  <c:v>51</c:v>
                </c:pt>
                <c:pt idx="91">
                  <c:v>78</c:v>
                </c:pt>
                <c:pt idx="92">
                  <c:v>5</c:v>
                </c:pt>
                <c:pt idx="93">
                  <c:v>57</c:v>
                </c:pt>
                <c:pt idx="94">
                  <c:v>34</c:v>
                </c:pt>
                <c:pt idx="95">
                  <c:v>23</c:v>
                </c:pt>
                <c:pt idx="96">
                  <c:v>34</c:v>
                </c:pt>
                <c:pt idx="97">
                  <c:v>45</c:v>
                </c:pt>
                <c:pt idx="98">
                  <c:v>38</c:v>
                </c:pt>
                <c:pt idx="99">
                  <c:v>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62-4A43-81A9-C189DC9D2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7853000"/>
        <c:axId val="737853984"/>
      </c:scatterChart>
      <c:valAx>
        <c:axId val="737853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Rank parent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853984"/>
        <c:crosses val="autoZero"/>
        <c:crossBetween val="midCat"/>
      </c:valAx>
      <c:valAx>
        <c:axId val="73785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Rank child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853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Income Quintile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20603674540682"/>
          <c:y val="9.8159111605682303E-2"/>
          <c:w val="0.84068285214348204"/>
          <c:h val="0.723787762280751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Quintile!$D$6</c:f>
              <c:strCache>
                <c:ptCount val="1"/>
                <c:pt idx="0">
                  <c:v>Q1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Quintile!$E$5:$I$5</c:f>
              <c:strCache>
                <c:ptCount val="5"/>
                <c:pt idx="0">
                  <c:v>Q 1</c:v>
                </c:pt>
                <c:pt idx="1">
                  <c:v>Q 2</c:v>
                </c:pt>
                <c:pt idx="2">
                  <c:v>Q 3</c:v>
                </c:pt>
                <c:pt idx="3">
                  <c:v>Q 4</c:v>
                </c:pt>
                <c:pt idx="4">
                  <c:v>Q 5</c:v>
                </c:pt>
              </c:strCache>
            </c:strRef>
          </c:cat>
          <c:val>
            <c:numRef>
              <c:f>Quintile!$E$6:$I$6</c:f>
              <c:numCache>
                <c:formatCode>0.00%</c:formatCode>
                <c:ptCount val="5"/>
                <c:pt idx="0">
                  <c:v>0.36</c:v>
                </c:pt>
                <c:pt idx="1">
                  <c:v>0.22</c:v>
                </c:pt>
                <c:pt idx="2">
                  <c:v>0.17</c:v>
                </c:pt>
                <c:pt idx="3">
                  <c:v>0.15</c:v>
                </c:pt>
                <c:pt idx="4">
                  <c:v>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0-4F5C-9CB4-D9AA81F18F3B}"/>
            </c:ext>
          </c:extLst>
        </c:ser>
        <c:ser>
          <c:idx val="1"/>
          <c:order val="1"/>
          <c:tx>
            <c:strRef>
              <c:f>Quintile!$D$7</c:f>
              <c:strCache>
                <c:ptCount val="1"/>
                <c:pt idx="0">
                  <c:v>Q2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Quintile!$E$5:$I$5</c:f>
              <c:strCache>
                <c:ptCount val="5"/>
                <c:pt idx="0">
                  <c:v>Q 1</c:v>
                </c:pt>
                <c:pt idx="1">
                  <c:v>Q 2</c:v>
                </c:pt>
                <c:pt idx="2">
                  <c:v>Q 3</c:v>
                </c:pt>
                <c:pt idx="3">
                  <c:v>Q 4</c:v>
                </c:pt>
                <c:pt idx="4">
                  <c:v>Q 5</c:v>
                </c:pt>
              </c:strCache>
            </c:strRef>
          </c:cat>
          <c:val>
            <c:numRef>
              <c:f>Quintile!$E$7:$I$7</c:f>
              <c:numCache>
                <c:formatCode>0.00%</c:formatCode>
                <c:ptCount val="5"/>
                <c:pt idx="0">
                  <c:v>0.24</c:v>
                </c:pt>
                <c:pt idx="1">
                  <c:v>0.23</c:v>
                </c:pt>
                <c:pt idx="2">
                  <c:v>0.21</c:v>
                </c:pt>
                <c:pt idx="3">
                  <c:v>0.18</c:v>
                </c:pt>
                <c:pt idx="4">
                  <c:v>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20-4F5C-9CB4-D9AA81F18F3B}"/>
            </c:ext>
          </c:extLst>
        </c:ser>
        <c:ser>
          <c:idx val="2"/>
          <c:order val="2"/>
          <c:tx>
            <c:strRef>
              <c:f>Quintile!$D$8</c:f>
              <c:strCache>
                <c:ptCount val="1"/>
                <c:pt idx="0">
                  <c:v>Q3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Quintile!$E$5:$I$5</c:f>
              <c:strCache>
                <c:ptCount val="5"/>
                <c:pt idx="0">
                  <c:v>Q 1</c:v>
                </c:pt>
                <c:pt idx="1">
                  <c:v>Q 2</c:v>
                </c:pt>
                <c:pt idx="2">
                  <c:v>Q 3</c:v>
                </c:pt>
                <c:pt idx="3">
                  <c:v>Q 4</c:v>
                </c:pt>
                <c:pt idx="4">
                  <c:v>Q 5</c:v>
                </c:pt>
              </c:strCache>
            </c:strRef>
          </c:cat>
          <c:val>
            <c:numRef>
              <c:f>Quintile!$E$8:$I$8</c:f>
              <c:numCache>
                <c:formatCode>0.00%</c:formatCode>
                <c:ptCount val="5"/>
                <c:pt idx="0">
                  <c:v>0.18</c:v>
                </c:pt>
                <c:pt idx="1">
                  <c:v>0.2</c:v>
                </c:pt>
                <c:pt idx="2">
                  <c:v>0.22</c:v>
                </c:pt>
                <c:pt idx="3">
                  <c:v>0.2</c:v>
                </c:pt>
                <c:pt idx="4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20-4F5C-9CB4-D9AA81F18F3B}"/>
            </c:ext>
          </c:extLst>
        </c:ser>
        <c:ser>
          <c:idx val="3"/>
          <c:order val="3"/>
          <c:tx>
            <c:strRef>
              <c:f>Quintile!$D$9</c:f>
              <c:strCache>
                <c:ptCount val="1"/>
                <c:pt idx="0">
                  <c:v>Q4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Quintile!$E$5:$I$5</c:f>
              <c:strCache>
                <c:ptCount val="5"/>
                <c:pt idx="0">
                  <c:v>Q 1</c:v>
                </c:pt>
                <c:pt idx="1">
                  <c:v>Q 2</c:v>
                </c:pt>
                <c:pt idx="2">
                  <c:v>Q 3</c:v>
                </c:pt>
                <c:pt idx="3">
                  <c:v>Q 4</c:v>
                </c:pt>
                <c:pt idx="4">
                  <c:v>Q 5</c:v>
                </c:pt>
              </c:strCache>
            </c:strRef>
          </c:cat>
          <c:val>
            <c:numRef>
              <c:f>Quintile!$E$9:$I$9</c:f>
              <c:numCache>
                <c:formatCode>0.00%</c:formatCode>
                <c:ptCount val="5"/>
                <c:pt idx="0">
                  <c:v>0.13</c:v>
                </c:pt>
                <c:pt idx="1">
                  <c:v>0.17</c:v>
                </c:pt>
                <c:pt idx="2">
                  <c:v>0.21</c:v>
                </c:pt>
                <c:pt idx="3">
                  <c:v>0.23</c:v>
                </c:pt>
                <c:pt idx="4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20-4F5C-9CB4-D9AA81F18F3B}"/>
            </c:ext>
          </c:extLst>
        </c:ser>
        <c:ser>
          <c:idx val="4"/>
          <c:order val="4"/>
          <c:tx>
            <c:strRef>
              <c:f>Quintile!$D$10</c:f>
              <c:strCache>
                <c:ptCount val="1"/>
                <c:pt idx="0">
                  <c:v>Q5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Quintile!$E$5:$I$5</c:f>
              <c:strCache>
                <c:ptCount val="5"/>
                <c:pt idx="0">
                  <c:v>Q 1</c:v>
                </c:pt>
                <c:pt idx="1">
                  <c:v>Q 2</c:v>
                </c:pt>
                <c:pt idx="2">
                  <c:v>Q 3</c:v>
                </c:pt>
                <c:pt idx="3">
                  <c:v>Q 4</c:v>
                </c:pt>
                <c:pt idx="4">
                  <c:v>Q 5</c:v>
                </c:pt>
              </c:strCache>
            </c:strRef>
          </c:cat>
          <c:val>
            <c:numRef>
              <c:f>Quintile!$E$10:$I$10</c:f>
              <c:numCache>
                <c:formatCode>0.00%</c:formatCode>
                <c:ptCount val="5"/>
                <c:pt idx="0">
                  <c:v>0.1</c:v>
                </c:pt>
                <c:pt idx="1">
                  <c:v>0.17</c:v>
                </c:pt>
                <c:pt idx="2">
                  <c:v>0.19</c:v>
                </c:pt>
                <c:pt idx="3">
                  <c:v>0.23</c:v>
                </c:pt>
                <c:pt idx="4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20-4F5C-9CB4-D9AA81F18F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99557840"/>
        <c:axId val="599559152"/>
      </c:barChart>
      <c:catAx>
        <c:axId val="59955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559152"/>
        <c:crosses val="autoZero"/>
        <c:auto val="1"/>
        <c:lblAlgn val="ctr"/>
        <c:lblOffset val="100"/>
        <c:noMultiLvlLbl val="0"/>
      </c:catAx>
      <c:valAx>
        <c:axId val="59955915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Child Income Quintile</a:t>
                </a:r>
              </a:p>
            </c:rich>
          </c:tx>
          <c:layout>
            <c:manualLayout>
              <c:xMode val="edge"/>
              <c:yMode val="edge"/>
              <c:x val="0"/>
              <c:y val="0.298026153865000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9557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Gatsby Line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Gatsby!$F$3</c:f>
              <c:strCache>
                <c:ptCount val="1"/>
                <c:pt idx="0">
                  <c:v>IGE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8513FD16-79C2-460D-9B79-E82EAD47706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AAF6-4FF2-AE2B-F3AC8D37543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D7EC5391-3133-4C25-B2AD-85A222BEF41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AAF6-4FF2-AE2B-F3AC8D37543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B9A467F-2D8D-4380-89E6-7753B21F3DA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AAF6-4FF2-AE2B-F3AC8D37543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B7E998F-9F3C-4097-B7F0-92257E70198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AF6-4FF2-AE2B-F3AC8D37543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216FDC8-7AB3-4B0E-AD55-F73DC72BC97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AF6-4FF2-AE2B-F3AC8D37543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C40AB54-3CC2-48DF-8792-6552EE2CDB8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AF6-4FF2-AE2B-F3AC8D37543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9CBEE2A-86BF-41FF-BE46-8BE40F5D9C2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AF6-4FF2-AE2B-F3AC8D37543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1DBB4AEC-7CB1-40F8-A0C9-0350A26A6D9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AF6-4FF2-AE2B-F3AC8D375432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F959F66-D562-4340-91E2-D819713BBA2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AF6-4FF2-AE2B-F3AC8D375432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7EA18386-3DCE-4A9E-A389-A0CB64A6A5E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AF6-4FF2-AE2B-F3AC8D375432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D4FF5BF7-DBFE-4256-AA63-36C72B4BB3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AF6-4FF2-AE2B-F3AC8D375432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8601E5A8-C963-47E9-8083-1C5668247BC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AAF6-4FF2-AE2B-F3AC8D375432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69BD404E-73C3-4F86-910A-2830085E320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AAF6-4FF2-AE2B-F3AC8D375432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209F476-5E58-490D-AD72-131DC898B09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AF6-4FF2-AE2B-F3AC8D375432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995FB469-DA0D-40F0-9984-B5096EB62FA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AF6-4FF2-AE2B-F3AC8D375432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E3FDC1B3-41B7-48D9-8E69-660C1D2D261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AAF6-4FF2-AE2B-F3AC8D375432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D227D80F-C803-4DD3-8C5F-1E4DE5E8432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AAF6-4FF2-AE2B-F3AC8D375432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20531900-AF01-4188-BE3A-EF2BC737E5A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AAF6-4FF2-AE2B-F3AC8D375432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7A6A970C-D45E-4BA6-ABA5-922E598E9B5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AAF6-4FF2-AE2B-F3AC8D375432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DB435C02-C6D9-4672-9F5D-C38060DF4AE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AAF6-4FF2-AE2B-F3AC8D375432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E341D534-4201-4876-A964-066C9A18603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AAF6-4FF2-AE2B-F3AC8D375432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FC32851C-6402-4E4A-8DCB-B0B49DDD6A9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AAF6-4FF2-AE2B-F3AC8D3754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1.6736001749781276E-2"/>
                  <c:y val="-0.3571314523184602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aseline="0"/>
                      <a:t>y = 0.0138x - 0.107</a:t>
                    </a:r>
                    <a:br>
                      <a:rPr lang="en-US" sz="1200" baseline="0"/>
                    </a:br>
                    <a:r>
                      <a:rPr lang="en-US" sz="1200" baseline="0"/>
                      <a:t>R² = 0.5926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Gatsby!$E$4:$E$25</c:f>
              <c:numCache>
                <c:formatCode>General</c:formatCode>
                <c:ptCount val="22"/>
                <c:pt idx="0">
                  <c:v>50</c:v>
                </c:pt>
                <c:pt idx="1">
                  <c:v>42.9</c:v>
                </c:pt>
                <c:pt idx="2">
                  <c:v>55.600000000000009</c:v>
                </c:pt>
                <c:pt idx="3">
                  <c:v>48.199999999999996</c:v>
                </c:pt>
                <c:pt idx="4">
                  <c:v>34.799999999999997</c:v>
                </c:pt>
                <c:pt idx="5">
                  <c:v>33.700000000000003</c:v>
                </c:pt>
                <c:pt idx="6">
                  <c:v>46.4</c:v>
                </c:pt>
                <c:pt idx="7">
                  <c:v>41.099999999999994</c:v>
                </c:pt>
                <c:pt idx="8">
                  <c:v>33.900000000000006</c:v>
                </c:pt>
                <c:pt idx="9">
                  <c:v>31.6</c:v>
                </c:pt>
                <c:pt idx="10">
                  <c:v>42</c:v>
                </c:pt>
                <c:pt idx="11">
                  <c:v>33</c:v>
                </c:pt>
                <c:pt idx="12">
                  <c:v>33.5</c:v>
                </c:pt>
                <c:pt idx="13">
                  <c:v>27</c:v>
                </c:pt>
                <c:pt idx="14">
                  <c:v>31.3</c:v>
                </c:pt>
                <c:pt idx="15">
                  <c:v>37</c:v>
                </c:pt>
                <c:pt idx="16">
                  <c:v>26.400000000000002</c:v>
                </c:pt>
                <c:pt idx="17">
                  <c:v>35.4</c:v>
                </c:pt>
                <c:pt idx="18">
                  <c:v>33.800000000000004</c:v>
                </c:pt>
                <c:pt idx="19">
                  <c:v>28.000000000000004</c:v>
                </c:pt>
                <c:pt idx="20">
                  <c:v>26.400000000000002</c:v>
                </c:pt>
                <c:pt idx="21">
                  <c:v>25.900000000000002</c:v>
                </c:pt>
              </c:numCache>
            </c:numRef>
          </c:xVal>
          <c:yVal>
            <c:numRef>
              <c:f>Gatsby!$F$4:$F$25</c:f>
              <c:numCache>
                <c:formatCode>General</c:formatCode>
                <c:ptCount val="22"/>
                <c:pt idx="0">
                  <c:v>0.67</c:v>
                </c:pt>
                <c:pt idx="1">
                  <c:v>0.6</c:v>
                </c:pt>
                <c:pt idx="2">
                  <c:v>0.57999999999999996</c:v>
                </c:pt>
                <c:pt idx="3">
                  <c:v>0.52</c:v>
                </c:pt>
                <c:pt idx="4">
                  <c:v>0.5</c:v>
                </c:pt>
                <c:pt idx="5">
                  <c:v>0.5</c:v>
                </c:pt>
                <c:pt idx="6">
                  <c:v>0.49</c:v>
                </c:pt>
                <c:pt idx="7">
                  <c:v>0.47</c:v>
                </c:pt>
                <c:pt idx="8">
                  <c:v>0.46</c:v>
                </c:pt>
                <c:pt idx="9">
                  <c:v>0.46</c:v>
                </c:pt>
                <c:pt idx="10">
                  <c:v>0.44</c:v>
                </c:pt>
                <c:pt idx="11">
                  <c:v>0.41</c:v>
                </c:pt>
                <c:pt idx="12">
                  <c:v>0.4</c:v>
                </c:pt>
                <c:pt idx="13">
                  <c:v>0.34</c:v>
                </c:pt>
                <c:pt idx="14">
                  <c:v>0.32</c:v>
                </c:pt>
                <c:pt idx="15">
                  <c:v>0.28999999999999998</c:v>
                </c:pt>
                <c:pt idx="16">
                  <c:v>0.27</c:v>
                </c:pt>
                <c:pt idx="17">
                  <c:v>0.26</c:v>
                </c:pt>
                <c:pt idx="18">
                  <c:v>0.19</c:v>
                </c:pt>
                <c:pt idx="19">
                  <c:v>0.18</c:v>
                </c:pt>
                <c:pt idx="20">
                  <c:v>0.17</c:v>
                </c:pt>
                <c:pt idx="21">
                  <c:v>0.15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Gatsby!$D$4:$D$25</c15:f>
                <c15:dlblRangeCache>
                  <c:ptCount val="22"/>
                  <c:pt idx="0">
                    <c:v>Peru</c:v>
                  </c:pt>
                  <c:pt idx="1">
                    <c:v>China</c:v>
                  </c:pt>
                  <c:pt idx="2">
                    <c:v>BRA</c:v>
                  </c:pt>
                  <c:pt idx="3">
                    <c:v>CHILE</c:v>
                  </c:pt>
                  <c:pt idx="4">
                    <c:v>UK</c:v>
                  </c:pt>
                  <c:pt idx="5">
                    <c:v>IT</c:v>
                  </c:pt>
                  <c:pt idx="6">
                    <c:v>ARG</c:v>
                  </c:pt>
                  <c:pt idx="7">
                    <c:v>US</c:v>
                  </c:pt>
                  <c:pt idx="8">
                    <c:v>SWITZ</c:v>
                  </c:pt>
                  <c:pt idx="9">
                    <c:v>PA</c:v>
                  </c:pt>
                  <c:pt idx="10">
                    <c:v>SING</c:v>
                  </c:pt>
                  <c:pt idx="11">
                    <c:v>FR</c:v>
                  </c:pt>
                  <c:pt idx="12">
                    <c:v>SPA</c:v>
                  </c:pt>
                  <c:pt idx="13">
                    <c:v>JAP</c:v>
                  </c:pt>
                  <c:pt idx="14">
                    <c:v>GER</c:v>
                  </c:pt>
                  <c:pt idx="15">
                    <c:v>NZ</c:v>
                  </c:pt>
                  <c:pt idx="16">
                    <c:v>SWE</c:v>
                  </c:pt>
                  <c:pt idx="17">
                    <c:v>AUS</c:v>
                  </c:pt>
                  <c:pt idx="18">
                    <c:v>CAN</c:v>
                  </c:pt>
                  <c:pt idx="19">
                    <c:v>FIN</c:v>
                  </c:pt>
                  <c:pt idx="20">
                    <c:v>NOR</c:v>
                  </c:pt>
                  <c:pt idx="21">
                    <c:v>DM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8-AAF6-4FF2-AE2B-F3AC8D375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7909864"/>
        <c:axId val="487919048"/>
      </c:scatterChart>
      <c:valAx>
        <c:axId val="487909864"/>
        <c:scaling>
          <c:orientation val="minMax"/>
          <c:max val="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GINI INDEX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919048"/>
        <c:crosses val="autoZero"/>
        <c:crossBetween val="midCat"/>
      </c:valAx>
      <c:valAx>
        <c:axId val="487919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909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301330</xdr:colOff>
      <xdr:row>7</xdr:row>
      <xdr:rowOff>69494</xdr:rowOff>
    </xdr:from>
    <xdr:to>
      <xdr:col>15</xdr:col>
      <xdr:colOff>367167</xdr:colOff>
      <xdr:row>22</xdr:row>
      <xdr:rowOff>69494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B1240A4-18F9-474A-81B8-6942AB2EE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144040</xdr:colOff>
      <xdr:row>4</xdr:row>
      <xdr:rowOff>67056</xdr:rowOff>
    </xdr:from>
    <xdr:to>
      <xdr:col>22</xdr:col>
      <xdr:colOff>623187</xdr:colOff>
      <xdr:row>14</xdr:row>
      <xdr:rowOff>20901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90AC422-7841-45CD-B836-3E9C2FBCEC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159541</xdr:colOff>
      <xdr:row>14</xdr:row>
      <xdr:rowOff>16722</xdr:rowOff>
    </xdr:from>
    <xdr:to>
      <xdr:col>22</xdr:col>
      <xdr:colOff>637468</xdr:colOff>
      <xdr:row>24</xdr:row>
      <xdr:rowOff>34138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2E3960A-74F6-4B7E-B147-E35D96F69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33963</xdr:colOff>
      <xdr:row>3</xdr:row>
      <xdr:rowOff>26930</xdr:rowOff>
    </xdr:from>
    <xdr:to>
      <xdr:col>23</xdr:col>
      <xdr:colOff>513110</xdr:colOff>
      <xdr:row>13</xdr:row>
      <xdr:rowOff>139940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FC08E8-ECAA-41E1-AF3D-6BEDE44AD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2813</xdr:colOff>
      <xdr:row>13</xdr:row>
      <xdr:rowOff>163655</xdr:rowOff>
    </xdr:from>
    <xdr:to>
      <xdr:col>23</xdr:col>
      <xdr:colOff>478301</xdr:colOff>
      <xdr:row>25</xdr:row>
      <xdr:rowOff>88827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49D7E76-C653-4968-9F45-1A83E0D8F9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314554</xdr:colOff>
      <xdr:row>0</xdr:row>
      <xdr:rowOff>0</xdr:rowOff>
    </xdr:from>
    <xdr:to>
      <xdr:col>21</xdr:col>
      <xdr:colOff>149964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A17759-FDED-4CA4-BA21-28411B9583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336499</xdr:colOff>
      <xdr:row>14</xdr:row>
      <xdr:rowOff>160935</xdr:rowOff>
    </xdr:from>
    <xdr:to>
      <xdr:col>21</xdr:col>
      <xdr:colOff>124359</xdr:colOff>
      <xdr:row>29</xdr:row>
      <xdr:rowOff>160935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4426700-819B-411C-A785-F9E7EC421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</xdr:colOff>
      <xdr:row>0</xdr:row>
      <xdr:rowOff>5792</xdr:rowOff>
    </xdr:from>
    <xdr:to>
      <xdr:col>16</xdr:col>
      <xdr:colOff>249631</xdr:colOff>
      <xdr:row>19</xdr:row>
      <xdr:rowOff>122740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4DED3A-7517-45AF-AF38-3C5CD7F24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536143</xdr:colOff>
      <xdr:row>4</xdr:row>
      <xdr:rowOff>103761</xdr:rowOff>
    </xdr:from>
    <xdr:to>
      <xdr:col>19</xdr:col>
      <xdr:colOff>453238</xdr:colOff>
      <xdr:row>23</xdr:row>
      <xdr:rowOff>135810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1A5A3A-9C5D-4635-9361-DE67F3900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wileych9/Median%20incom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wileych9/Quinti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Documents/wileych9/Gatsb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E5" t="str">
            <v>Parent</v>
          </cell>
          <cell r="F5" t="str">
            <v>Child</v>
          </cell>
        </row>
        <row r="6">
          <cell r="D6">
            <v>1940</v>
          </cell>
          <cell r="E6">
            <v>17836</v>
          </cell>
          <cell r="F6">
            <v>53512</v>
          </cell>
        </row>
        <row r="7">
          <cell r="D7">
            <v>1950</v>
          </cell>
          <cell r="E7">
            <v>29517</v>
          </cell>
          <cell r="F7">
            <v>55605</v>
          </cell>
        </row>
        <row r="8">
          <cell r="D8">
            <v>1960</v>
          </cell>
          <cell r="E8">
            <v>40185</v>
          </cell>
          <cell r="F8">
            <v>49976</v>
          </cell>
        </row>
        <row r="9">
          <cell r="D9">
            <v>1970</v>
          </cell>
          <cell r="E9">
            <v>49282</v>
          </cell>
          <cell r="F9">
            <v>56853</v>
          </cell>
        </row>
        <row r="10">
          <cell r="D10">
            <v>1980</v>
          </cell>
          <cell r="E10">
            <v>52930</v>
          </cell>
          <cell r="F10">
            <v>46373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5">
          <cell r="E5" t="str">
            <v>Q 1</v>
          </cell>
          <cell r="F5" t="str">
            <v>Q 2</v>
          </cell>
          <cell r="G5" t="str">
            <v>Q 3</v>
          </cell>
          <cell r="H5" t="str">
            <v>Q 4</v>
          </cell>
          <cell r="I5" t="str">
            <v>Q 5</v>
          </cell>
        </row>
        <row r="6">
          <cell r="D6" t="str">
            <v>Q1</v>
          </cell>
          <cell r="E6">
            <v>0.36</v>
          </cell>
          <cell r="F6">
            <v>0.22</v>
          </cell>
          <cell r="G6">
            <v>0.17</v>
          </cell>
          <cell r="H6">
            <v>0.15</v>
          </cell>
          <cell r="I6">
            <v>0.11</v>
          </cell>
        </row>
        <row r="7">
          <cell r="D7" t="str">
            <v>Q2</v>
          </cell>
          <cell r="E7">
            <v>0.24</v>
          </cell>
          <cell r="F7">
            <v>0.23</v>
          </cell>
          <cell r="G7">
            <v>0.21</v>
          </cell>
          <cell r="H7">
            <v>0.18</v>
          </cell>
          <cell r="I7">
            <v>0.14000000000000001</v>
          </cell>
        </row>
        <row r="8">
          <cell r="D8" t="str">
            <v>Q3</v>
          </cell>
          <cell r="E8">
            <v>0.18</v>
          </cell>
          <cell r="F8">
            <v>0.2</v>
          </cell>
          <cell r="G8">
            <v>0.22</v>
          </cell>
          <cell r="H8">
            <v>0.2</v>
          </cell>
          <cell r="I8">
            <v>0.2</v>
          </cell>
        </row>
        <row r="9">
          <cell r="D9" t="str">
            <v>Q4</v>
          </cell>
          <cell r="E9">
            <v>0.13</v>
          </cell>
          <cell r="F9">
            <v>0.17</v>
          </cell>
          <cell r="G9">
            <v>0.21</v>
          </cell>
          <cell r="H9">
            <v>0.23</v>
          </cell>
          <cell r="I9">
            <v>0.26</v>
          </cell>
        </row>
        <row r="10">
          <cell r="D10" t="str">
            <v>Q5</v>
          </cell>
          <cell r="E10">
            <v>0.1</v>
          </cell>
          <cell r="F10">
            <v>0.17</v>
          </cell>
          <cell r="G10">
            <v>0.19</v>
          </cell>
          <cell r="H10">
            <v>0.23</v>
          </cell>
          <cell r="I10">
            <v>0.3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3">
          <cell r="F3" t="str">
            <v>IGE</v>
          </cell>
        </row>
        <row r="4">
          <cell r="D4" t="str">
            <v>Peru</v>
          </cell>
          <cell r="E4">
            <v>50</v>
          </cell>
          <cell r="F4">
            <v>0.67</v>
          </cell>
        </row>
        <row r="5">
          <cell r="D5" t="str">
            <v>China</v>
          </cell>
          <cell r="E5">
            <v>42.9</v>
          </cell>
          <cell r="F5">
            <v>0.6</v>
          </cell>
        </row>
        <row r="6">
          <cell r="D6" t="str">
            <v>BRA</v>
          </cell>
          <cell r="E6">
            <v>55.600000000000009</v>
          </cell>
          <cell r="F6">
            <v>0.57999999999999996</v>
          </cell>
        </row>
        <row r="7">
          <cell r="D7" t="str">
            <v>CHILE</v>
          </cell>
          <cell r="E7">
            <v>48.199999999999996</v>
          </cell>
          <cell r="F7">
            <v>0.52</v>
          </cell>
        </row>
        <row r="8">
          <cell r="D8" t="str">
            <v>UK</v>
          </cell>
          <cell r="E8">
            <v>34.799999999999997</v>
          </cell>
          <cell r="F8">
            <v>0.5</v>
          </cell>
        </row>
        <row r="9">
          <cell r="D9" t="str">
            <v>IT</v>
          </cell>
          <cell r="E9">
            <v>33.700000000000003</v>
          </cell>
          <cell r="F9">
            <v>0.5</v>
          </cell>
        </row>
        <row r="10">
          <cell r="D10" t="str">
            <v>ARG</v>
          </cell>
          <cell r="E10">
            <v>46.4</v>
          </cell>
          <cell r="F10">
            <v>0.49</v>
          </cell>
        </row>
        <row r="11">
          <cell r="D11" t="str">
            <v>US</v>
          </cell>
          <cell r="E11">
            <v>41.099999999999994</v>
          </cell>
          <cell r="F11">
            <v>0.47</v>
          </cell>
        </row>
        <row r="12">
          <cell r="D12" t="str">
            <v>SWITZ</v>
          </cell>
          <cell r="E12">
            <v>33.900000000000006</v>
          </cell>
          <cell r="F12">
            <v>0.46</v>
          </cell>
        </row>
        <row r="13">
          <cell r="D13" t="str">
            <v>PA</v>
          </cell>
          <cell r="E13">
            <v>31.6</v>
          </cell>
          <cell r="F13">
            <v>0.46</v>
          </cell>
        </row>
        <row r="14">
          <cell r="D14" t="str">
            <v>SING</v>
          </cell>
          <cell r="E14">
            <v>42</v>
          </cell>
          <cell r="F14">
            <v>0.44</v>
          </cell>
        </row>
        <row r="15">
          <cell r="D15" t="str">
            <v>FR</v>
          </cell>
          <cell r="E15">
            <v>33</v>
          </cell>
          <cell r="F15">
            <v>0.41</v>
          </cell>
        </row>
        <row r="16">
          <cell r="D16" t="str">
            <v>SPA</v>
          </cell>
          <cell r="E16">
            <v>33.5</v>
          </cell>
          <cell r="F16">
            <v>0.4</v>
          </cell>
        </row>
        <row r="17">
          <cell r="D17" t="str">
            <v>JAP</v>
          </cell>
          <cell r="E17">
            <v>27</v>
          </cell>
          <cell r="F17">
            <v>0.34</v>
          </cell>
        </row>
        <row r="18">
          <cell r="D18" t="str">
            <v>GER</v>
          </cell>
          <cell r="E18">
            <v>31.3</v>
          </cell>
          <cell r="F18">
            <v>0.32</v>
          </cell>
        </row>
        <row r="19">
          <cell r="D19" t="str">
            <v>NZ</v>
          </cell>
          <cell r="E19">
            <v>37</v>
          </cell>
          <cell r="F19">
            <v>0.28999999999999998</v>
          </cell>
        </row>
        <row r="20">
          <cell r="D20" t="str">
            <v>SWE</v>
          </cell>
          <cell r="E20">
            <v>26.400000000000002</v>
          </cell>
          <cell r="F20">
            <v>0.27</v>
          </cell>
        </row>
        <row r="21">
          <cell r="D21" t="str">
            <v>AUS</v>
          </cell>
          <cell r="E21">
            <v>35.4</v>
          </cell>
          <cell r="F21">
            <v>0.26</v>
          </cell>
        </row>
        <row r="22">
          <cell r="D22" t="str">
            <v>CAN</v>
          </cell>
          <cell r="E22">
            <v>33.800000000000004</v>
          </cell>
          <cell r="F22">
            <v>0.19</v>
          </cell>
        </row>
        <row r="23">
          <cell r="D23" t="str">
            <v>FIN</v>
          </cell>
          <cell r="E23">
            <v>28.000000000000004</v>
          </cell>
          <cell r="F23">
            <v>0.18</v>
          </cell>
        </row>
        <row r="24">
          <cell r="D24" t="str">
            <v>NOR</v>
          </cell>
          <cell r="E24">
            <v>26.400000000000002</v>
          </cell>
          <cell r="F24">
            <v>0.17</v>
          </cell>
        </row>
        <row r="25">
          <cell r="D25" t="str">
            <v>DM</v>
          </cell>
          <cell r="E25">
            <v>25.900000000000002</v>
          </cell>
          <cell r="F25">
            <v>0.15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6C0F2-F4FF-413E-8830-CE3A37522BF7}">
  <dimension ref="C1:K52"/>
  <sheetViews>
    <sheetView tabSelected="1" zoomScale="130" zoomScaleNormal="130" workbookViewId="0">
      <selection activeCell="B13" sqref="B13"/>
    </sheetView>
  </sheetViews>
  <sheetFormatPr defaultRowHeight="14.4" x14ac:dyDescent="0.3"/>
  <cols>
    <col min="1" max="2" width="8.796875" style="1"/>
    <col min="3" max="3" width="24.19921875" style="1" customWidth="1"/>
    <col min="4" max="16384" width="8.796875" style="1"/>
  </cols>
  <sheetData>
    <row r="1" spans="3:9" x14ac:dyDescent="0.3">
      <c r="C1" s="14" t="s">
        <v>107</v>
      </c>
      <c r="D1" s="14"/>
      <c r="E1" s="14"/>
    </row>
    <row r="2" spans="3:9" x14ac:dyDescent="0.3">
      <c r="C2" s="4" t="s">
        <v>51</v>
      </c>
      <c r="D2" s="4"/>
      <c r="E2" s="4"/>
      <c r="F2" s="4"/>
    </row>
    <row r="3" spans="3:9" x14ac:dyDescent="0.3">
      <c r="C3" s="4" t="s">
        <v>48</v>
      </c>
      <c r="D3" s="4"/>
      <c r="E3" s="4"/>
      <c r="F3" s="4"/>
      <c r="H3"/>
      <c r="I3"/>
    </row>
    <row r="4" spans="3:9" x14ac:dyDescent="0.3">
      <c r="C4" s="4" t="s">
        <v>49</v>
      </c>
      <c r="D4" s="4"/>
      <c r="E4" s="4"/>
      <c r="F4" s="4"/>
      <c r="H4"/>
      <c r="I4"/>
    </row>
    <row r="5" spans="3:9" x14ac:dyDescent="0.3">
      <c r="C5" s="4" t="s">
        <v>50</v>
      </c>
      <c r="D5" s="4"/>
      <c r="E5" s="4"/>
      <c r="F5" s="4"/>
      <c r="H5"/>
      <c r="I5"/>
    </row>
    <row r="6" spans="3:9" x14ac:dyDescent="0.3">
      <c r="C6" s="4" t="s">
        <v>108</v>
      </c>
      <c r="D6" s="4"/>
      <c r="E6" s="4"/>
      <c r="F6" s="4"/>
      <c r="H6"/>
      <c r="I6"/>
    </row>
    <row r="7" spans="3:9" x14ac:dyDescent="0.3">
      <c r="C7" s="4" t="s">
        <v>109</v>
      </c>
      <c r="D7" s="4"/>
      <c r="E7" s="4"/>
      <c r="F7" s="4"/>
    </row>
    <row r="8" spans="3:9" x14ac:dyDescent="0.3">
      <c r="C8" s="5" t="s">
        <v>52</v>
      </c>
      <c r="D8" s="5"/>
      <c r="E8" s="5"/>
      <c r="F8" s="5"/>
      <c r="G8" s="5"/>
    </row>
    <row r="9" spans="3:9" x14ac:dyDescent="0.3">
      <c r="C9" s="5" t="s">
        <v>53</v>
      </c>
      <c r="D9" s="5"/>
      <c r="E9" s="5"/>
      <c r="F9" s="5"/>
      <c r="G9" s="5"/>
    </row>
    <row r="10" spans="3:9" x14ac:dyDescent="0.3">
      <c r="C10" s="5" t="s">
        <v>54</v>
      </c>
      <c r="D10" s="5"/>
      <c r="E10" s="5"/>
      <c r="F10" s="5"/>
      <c r="G10" s="5"/>
    </row>
    <row r="11" spans="3:9" x14ac:dyDescent="0.3">
      <c r="C11" s="5" t="s">
        <v>55</v>
      </c>
      <c r="D11" s="5"/>
      <c r="E11" s="5"/>
      <c r="F11" s="5"/>
      <c r="G11" s="5"/>
    </row>
    <row r="13" spans="3:9" x14ac:dyDescent="0.3">
      <c r="C13" s="6" t="s">
        <v>56</v>
      </c>
      <c r="D13" s="6"/>
      <c r="E13" s="6"/>
      <c r="F13" s="6"/>
    </row>
    <row r="14" spans="3:9" x14ac:dyDescent="0.3">
      <c r="C14" s="6" t="s">
        <v>57</v>
      </c>
      <c r="D14" s="6"/>
      <c r="E14" s="6"/>
      <c r="F14" s="6"/>
    </row>
    <row r="15" spans="3:9" x14ac:dyDescent="0.3">
      <c r="C15" s="6" t="s">
        <v>58</v>
      </c>
      <c r="D15" s="6"/>
      <c r="E15" s="6"/>
      <c r="F15" s="6"/>
    </row>
    <row r="16" spans="3:9" x14ac:dyDescent="0.3">
      <c r="C16" s="6" t="s">
        <v>59</v>
      </c>
      <c r="D16" s="6"/>
      <c r="E16" s="6"/>
      <c r="F16" s="6"/>
    </row>
    <row r="17" spans="3:6" x14ac:dyDescent="0.3">
      <c r="C17" s="6" t="s">
        <v>60</v>
      </c>
      <c r="D17" s="6"/>
      <c r="E17" s="6"/>
      <c r="F17" s="6"/>
    </row>
    <row r="18" spans="3:6" x14ac:dyDescent="0.3">
      <c r="C18" s="6" t="s">
        <v>61</v>
      </c>
      <c r="D18" s="6"/>
      <c r="E18" s="6"/>
      <c r="F18" s="6"/>
    </row>
    <row r="19" spans="3:6" x14ac:dyDescent="0.3">
      <c r="C19" s="6" t="s">
        <v>111</v>
      </c>
      <c r="D19" s="6"/>
      <c r="E19" s="6"/>
      <c r="F19" s="6"/>
    </row>
    <row r="20" spans="3:6" x14ac:dyDescent="0.3">
      <c r="C20" s="7" t="s">
        <v>62</v>
      </c>
      <c r="D20" s="7"/>
      <c r="E20" s="7"/>
      <c r="F20" s="7"/>
    </row>
    <row r="21" spans="3:6" x14ac:dyDescent="0.3">
      <c r="C21" s="7" t="s">
        <v>63</v>
      </c>
      <c r="D21" s="7"/>
      <c r="E21" s="7"/>
      <c r="F21" s="7"/>
    </row>
    <row r="22" spans="3:6" x14ac:dyDescent="0.3">
      <c r="C22" s="7" t="s">
        <v>64</v>
      </c>
      <c r="D22" s="7"/>
      <c r="E22" s="7"/>
      <c r="F22" s="7"/>
    </row>
    <row r="23" spans="3:6" ht="20.2" x14ac:dyDescent="0.35">
      <c r="C23" s="15" t="s">
        <v>112</v>
      </c>
      <c r="D23" s="7"/>
      <c r="E23" s="7"/>
      <c r="F23" s="7"/>
    </row>
    <row r="24" spans="3:6" x14ac:dyDescent="0.3">
      <c r="C24" s="7" t="s">
        <v>65</v>
      </c>
      <c r="D24" s="7"/>
      <c r="E24" s="7"/>
      <c r="F24" s="7"/>
    </row>
    <row r="25" spans="3:6" x14ac:dyDescent="0.3">
      <c r="C25" s="7" t="s">
        <v>66</v>
      </c>
      <c r="D25" s="7"/>
      <c r="E25" s="7"/>
      <c r="F25" s="7"/>
    </row>
    <row r="26" spans="3:6" x14ac:dyDescent="0.3">
      <c r="C26" s="7" t="s">
        <v>67</v>
      </c>
      <c r="D26" s="7"/>
      <c r="E26" s="7"/>
      <c r="F26" s="7"/>
    </row>
    <row r="27" spans="3:6" x14ac:dyDescent="0.3">
      <c r="C27" s="7" t="s">
        <v>68</v>
      </c>
      <c r="D27" s="7"/>
      <c r="E27" s="7"/>
      <c r="F27" s="7"/>
    </row>
    <row r="28" spans="3:6" x14ac:dyDescent="0.3">
      <c r="C28" s="7" t="s">
        <v>110</v>
      </c>
      <c r="D28" s="7"/>
      <c r="E28" s="7"/>
      <c r="F28" s="7"/>
    </row>
    <row r="29" spans="3:6" x14ac:dyDescent="0.3">
      <c r="C29" s="8" t="s">
        <v>69</v>
      </c>
      <c r="D29" s="8"/>
      <c r="E29" s="8"/>
      <c r="F29" s="8"/>
    </row>
    <row r="30" spans="3:6" x14ac:dyDescent="0.3">
      <c r="C30" s="8" t="s">
        <v>113</v>
      </c>
      <c r="D30" s="8"/>
      <c r="E30" s="8"/>
      <c r="F30" s="8"/>
    </row>
    <row r="31" spans="3:6" x14ac:dyDescent="0.3">
      <c r="C31" s="8"/>
      <c r="D31" s="8"/>
      <c r="E31" s="8"/>
      <c r="F31" s="8"/>
    </row>
    <row r="32" spans="3:6" x14ac:dyDescent="0.3">
      <c r="C32" s="11" t="s">
        <v>70</v>
      </c>
      <c r="D32" s="11" t="s">
        <v>74</v>
      </c>
      <c r="E32" s="11" t="s">
        <v>25</v>
      </c>
      <c r="F32" s="8"/>
    </row>
    <row r="33" spans="3:11" x14ac:dyDescent="0.3">
      <c r="C33" s="8" t="s">
        <v>71</v>
      </c>
      <c r="D33" s="8">
        <v>0.76</v>
      </c>
      <c r="E33" s="8">
        <v>0.93</v>
      </c>
      <c r="F33" s="8" t="s">
        <v>76</v>
      </c>
      <c r="G33" s="8"/>
      <c r="H33" s="8"/>
      <c r="I33" s="8"/>
      <c r="J33" s="8"/>
      <c r="K33" s="8"/>
    </row>
    <row r="34" spans="3:11" x14ac:dyDescent="0.3">
      <c r="C34" s="8" t="s">
        <v>72</v>
      </c>
      <c r="D34" s="8">
        <v>0.75</v>
      </c>
      <c r="E34" s="8">
        <v>0.45</v>
      </c>
      <c r="F34" s="8" t="s">
        <v>75</v>
      </c>
      <c r="G34" s="8"/>
      <c r="H34" s="8"/>
      <c r="I34" s="8"/>
      <c r="J34" s="8"/>
      <c r="K34" s="8"/>
    </row>
    <row r="35" spans="3:11" x14ac:dyDescent="0.3">
      <c r="C35" s="8" t="s">
        <v>73</v>
      </c>
      <c r="D35" s="8">
        <v>0.4</v>
      </c>
      <c r="E35" s="8">
        <v>0.61</v>
      </c>
      <c r="F35" s="8" t="s">
        <v>77</v>
      </c>
      <c r="G35" s="8"/>
      <c r="H35" s="8"/>
      <c r="I35" s="8"/>
      <c r="J35" s="8"/>
      <c r="K35" s="8"/>
    </row>
    <row r="37" spans="3:11" x14ac:dyDescent="0.3">
      <c r="C37" s="9" t="s">
        <v>78</v>
      </c>
      <c r="D37" s="9"/>
      <c r="E37" s="9"/>
    </row>
    <row r="38" spans="3:11" x14ac:dyDescent="0.3">
      <c r="C38" s="9" t="s">
        <v>114</v>
      </c>
      <c r="D38" s="9"/>
      <c r="E38" s="9"/>
    </row>
    <row r="39" spans="3:11" x14ac:dyDescent="0.3">
      <c r="C39" s="9" t="s">
        <v>115</v>
      </c>
      <c r="D39" s="9"/>
      <c r="E39" s="9"/>
    </row>
    <row r="40" spans="3:11" x14ac:dyDescent="0.3">
      <c r="C40" s="9" t="s">
        <v>79</v>
      </c>
      <c r="D40" s="9"/>
      <c r="E40" s="9"/>
    </row>
    <row r="41" spans="3:11" x14ac:dyDescent="0.3">
      <c r="C41" s="9" t="s">
        <v>80</v>
      </c>
      <c r="D41" s="9"/>
      <c r="E41" s="9"/>
    </row>
    <row r="42" spans="3:11" x14ac:dyDescent="0.3">
      <c r="C42" s="9" t="s">
        <v>81</v>
      </c>
      <c r="D42" s="9"/>
      <c r="E42" s="9"/>
    </row>
    <row r="43" spans="3:11" x14ac:dyDescent="0.3">
      <c r="C43" s="9" t="s">
        <v>82</v>
      </c>
      <c r="D43" s="9"/>
      <c r="E43" s="9"/>
      <c r="F43" s="9"/>
      <c r="G43" s="9"/>
    </row>
    <row r="44" spans="3:11" x14ac:dyDescent="0.3">
      <c r="C44" s="9" t="s">
        <v>116</v>
      </c>
      <c r="D44" s="9"/>
      <c r="E44" s="9"/>
      <c r="F44" s="9"/>
      <c r="G44" s="9"/>
    </row>
    <row r="45" spans="3:11" x14ac:dyDescent="0.3">
      <c r="C45" s="10" t="s">
        <v>83</v>
      </c>
      <c r="D45" s="10"/>
      <c r="E45" s="10"/>
    </row>
    <row r="46" spans="3:11" x14ac:dyDescent="0.3">
      <c r="C46" s="10" t="s">
        <v>84</v>
      </c>
      <c r="D46" s="10"/>
      <c r="E46" s="10"/>
    </row>
    <row r="47" spans="3:11" x14ac:dyDescent="0.3">
      <c r="C47" s="10" t="s">
        <v>85</v>
      </c>
      <c r="D47" s="10"/>
      <c r="E47" s="10"/>
    </row>
    <row r="48" spans="3:11" x14ac:dyDescent="0.3">
      <c r="C48" s="10" t="s">
        <v>86</v>
      </c>
      <c r="D48" s="10"/>
      <c r="E48" s="10"/>
    </row>
    <row r="49" spans="3:5" x14ac:dyDescent="0.3">
      <c r="C49" s="10" t="s">
        <v>87</v>
      </c>
      <c r="D49" s="10"/>
      <c r="E49" s="10"/>
    </row>
    <row r="50" spans="3:5" x14ac:dyDescent="0.3">
      <c r="C50" s="10" t="s">
        <v>88</v>
      </c>
      <c r="D50" s="10"/>
      <c r="E50" s="10"/>
    </row>
    <row r="51" spans="3:5" x14ac:dyDescent="0.3">
      <c r="C51" s="10" t="s">
        <v>117</v>
      </c>
      <c r="D51" s="10"/>
      <c r="E51" s="10"/>
    </row>
    <row r="52" spans="3:5" x14ac:dyDescent="0.3">
      <c r="C52" s="10" t="s">
        <v>89</v>
      </c>
      <c r="D52" s="10"/>
      <c r="E52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FD598-9900-4234-9EF8-DA4BD3965E50}">
  <sheetPr>
    <pageSetUpPr fitToPage="1"/>
  </sheetPr>
  <dimension ref="B1:F10"/>
  <sheetViews>
    <sheetView zoomScale="130" zoomScaleNormal="130" workbookViewId="0">
      <selection activeCell="B12" sqref="B12"/>
    </sheetView>
  </sheetViews>
  <sheetFormatPr defaultRowHeight="14.4" x14ac:dyDescent="0.3"/>
  <cols>
    <col min="5" max="6" width="9.8984375" bestFit="1" customWidth="1"/>
  </cols>
  <sheetData>
    <row r="1" spans="2:6" x14ac:dyDescent="0.3">
      <c r="B1" t="s">
        <v>52</v>
      </c>
    </row>
    <row r="2" spans="2:6" x14ac:dyDescent="0.3">
      <c r="B2" t="s">
        <v>53</v>
      </c>
    </row>
    <row r="3" spans="2:6" x14ac:dyDescent="0.3">
      <c r="B3" t="s">
        <v>54</v>
      </c>
    </row>
    <row r="4" spans="2:6" x14ac:dyDescent="0.3">
      <c r="B4" t="s">
        <v>55</v>
      </c>
    </row>
    <row r="5" spans="2:6" x14ac:dyDescent="0.3">
      <c r="E5" t="s">
        <v>1</v>
      </c>
      <c r="F5" t="s">
        <v>2</v>
      </c>
    </row>
    <row r="6" spans="2:6" x14ac:dyDescent="0.3">
      <c r="D6">
        <v>1940</v>
      </c>
      <c r="E6" s="2">
        <v>17836</v>
      </c>
      <c r="F6" s="2">
        <v>53512</v>
      </c>
    </row>
    <row r="7" spans="2:6" x14ac:dyDescent="0.3">
      <c r="D7">
        <v>1950</v>
      </c>
      <c r="E7" s="2">
        <v>29517</v>
      </c>
      <c r="F7" s="2">
        <v>55605</v>
      </c>
    </row>
    <row r="8" spans="2:6" x14ac:dyDescent="0.3">
      <c r="D8">
        <v>1960</v>
      </c>
      <c r="E8" s="2">
        <v>40185</v>
      </c>
      <c r="F8" s="2">
        <v>49976</v>
      </c>
    </row>
    <row r="9" spans="2:6" x14ac:dyDescent="0.3">
      <c r="D9">
        <v>1970</v>
      </c>
      <c r="E9" s="2">
        <v>49282</v>
      </c>
      <c r="F9" s="2">
        <v>56853</v>
      </c>
    </row>
    <row r="10" spans="2:6" x14ac:dyDescent="0.3">
      <c r="D10">
        <v>1980</v>
      </c>
      <c r="E10" s="2">
        <v>52930</v>
      </c>
      <c r="F10" s="2">
        <v>46373</v>
      </c>
    </row>
  </sheetData>
  <printOptions headings="1" gridLines="1"/>
  <pageMargins left="0.7" right="0.7" top="0.75" bottom="0.75" header="0.3" footer="0.3"/>
  <pageSetup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B773C-0E84-44B9-83E6-1F5CD7A732BA}">
  <sheetPr>
    <pageSetUpPr fitToPage="1"/>
  </sheetPr>
  <dimension ref="D2:J104"/>
  <sheetViews>
    <sheetView topLeftCell="D1" zoomScale="110" zoomScaleNormal="110" workbookViewId="0">
      <selection activeCell="D1" sqref="A1:XFD1048576"/>
    </sheetView>
  </sheetViews>
  <sheetFormatPr defaultRowHeight="14.4" x14ac:dyDescent="0.3"/>
  <cols>
    <col min="1" max="6" width="8.796875" style="1"/>
    <col min="7" max="7" width="10.19921875" style="1" customWidth="1"/>
    <col min="8" max="16384" width="8.796875" style="1"/>
  </cols>
  <sheetData>
    <row r="2" spans="4:10" x14ac:dyDescent="0.3">
      <c r="D2" s="1" t="s">
        <v>11</v>
      </c>
      <c r="E2" s="1">
        <f>MIN(E5:E104)</f>
        <v>25</v>
      </c>
      <c r="F2" s="1">
        <f>MIN(F5:F104)</f>
        <v>25</v>
      </c>
    </row>
    <row r="3" spans="4:10" x14ac:dyDescent="0.3">
      <c r="D3" s="1" t="s">
        <v>12</v>
      </c>
      <c r="E3" s="1">
        <f>MAX(E6:E105)</f>
        <v>110</v>
      </c>
      <c r="F3" s="1">
        <f>MAX(F6:F105)</f>
        <v>110</v>
      </c>
    </row>
    <row r="4" spans="4:10" x14ac:dyDescent="0.3">
      <c r="D4" s="1" t="s">
        <v>0</v>
      </c>
      <c r="E4" s="1" t="s">
        <v>1</v>
      </c>
      <c r="F4" s="1" t="s">
        <v>2</v>
      </c>
      <c r="G4" s="1" t="s">
        <v>5</v>
      </c>
      <c r="H4" s="1" t="s">
        <v>6</v>
      </c>
      <c r="I4" s="1" t="s">
        <v>7</v>
      </c>
      <c r="J4" s="1" t="s">
        <v>8</v>
      </c>
    </row>
    <row r="5" spans="4:10" x14ac:dyDescent="0.3">
      <c r="D5" s="1" t="s">
        <v>3</v>
      </c>
      <c r="E5" s="1">
        <v>34</v>
      </c>
      <c r="F5" s="1">
        <v>37</v>
      </c>
      <c r="G5" s="1">
        <f>RANK(E5,E$5:E$104,0)</f>
        <v>78</v>
      </c>
      <c r="H5" s="1">
        <f>RANK(F5,F$5:F$104,0)</f>
        <v>74</v>
      </c>
      <c r="I5" s="1">
        <f>LN(E5)</f>
        <v>3.5263605246161616</v>
      </c>
      <c r="J5" s="1">
        <f>LN(F5)</f>
        <v>3.6109179126442243</v>
      </c>
    </row>
    <row r="6" spans="4:10" x14ac:dyDescent="0.3">
      <c r="D6" s="1" t="s">
        <v>3</v>
      </c>
      <c r="E6" s="1">
        <v>36</v>
      </c>
      <c r="F6" s="1">
        <v>42</v>
      </c>
      <c r="G6" s="1">
        <f t="shared" ref="G6:G69" si="0">RANK(E6,E$5:E$104,0)</f>
        <v>72</v>
      </c>
      <c r="H6" s="1">
        <f t="shared" ref="H6:H69" si="1">RANK(F6,F$5:F$104,0)</f>
        <v>61</v>
      </c>
      <c r="I6" s="1">
        <f t="shared" ref="I6:I54" si="2">LN(E6)</f>
        <v>3.5835189384561099</v>
      </c>
      <c r="J6" s="1">
        <f t="shared" ref="J6:J54" si="3">LN(F6)</f>
        <v>3.7376696182833684</v>
      </c>
    </row>
    <row r="7" spans="4:10" x14ac:dyDescent="0.3">
      <c r="D7" s="1" t="s">
        <v>3</v>
      </c>
      <c r="E7" s="1">
        <v>39</v>
      </c>
      <c r="F7" s="1">
        <v>45</v>
      </c>
      <c r="G7" s="1">
        <f t="shared" si="0"/>
        <v>66</v>
      </c>
      <c r="H7" s="1">
        <f t="shared" si="1"/>
        <v>51</v>
      </c>
      <c r="I7" s="1">
        <f t="shared" si="2"/>
        <v>3.6635616461296463</v>
      </c>
      <c r="J7" s="1">
        <f t="shared" si="3"/>
        <v>3.8066624897703196</v>
      </c>
    </row>
    <row r="8" spans="4:10" x14ac:dyDescent="0.3">
      <c r="D8" s="1" t="s">
        <v>3</v>
      </c>
      <c r="E8" s="1">
        <v>33</v>
      </c>
      <c r="F8" s="1">
        <v>38</v>
      </c>
      <c r="G8" s="1">
        <f t="shared" si="0"/>
        <v>82</v>
      </c>
      <c r="H8" s="1">
        <f t="shared" si="1"/>
        <v>73</v>
      </c>
      <c r="I8" s="1">
        <f t="shared" si="2"/>
        <v>3.4965075614664802</v>
      </c>
      <c r="J8" s="1">
        <f t="shared" si="3"/>
        <v>3.6375861597263857</v>
      </c>
    </row>
    <row r="9" spans="4:10" x14ac:dyDescent="0.3">
      <c r="D9" s="1" t="s">
        <v>3</v>
      </c>
      <c r="E9" s="1">
        <v>40</v>
      </c>
      <c r="F9" s="1">
        <v>42</v>
      </c>
      <c r="G9" s="1">
        <f t="shared" si="0"/>
        <v>64</v>
      </c>
      <c r="H9" s="1">
        <f t="shared" si="1"/>
        <v>61</v>
      </c>
      <c r="I9" s="1">
        <f t="shared" si="2"/>
        <v>3.6888794541139363</v>
      </c>
      <c r="J9" s="1">
        <f t="shared" si="3"/>
        <v>3.7376696182833684</v>
      </c>
    </row>
    <row r="10" spans="4:10" x14ac:dyDescent="0.3">
      <c r="D10" s="1" t="s">
        <v>3</v>
      </c>
      <c r="E10" s="1">
        <v>27</v>
      </c>
      <c r="F10" s="1">
        <v>43</v>
      </c>
      <c r="G10" s="1">
        <f t="shared" si="0"/>
        <v>96</v>
      </c>
      <c r="H10" s="1">
        <f t="shared" si="1"/>
        <v>57</v>
      </c>
      <c r="I10" s="1">
        <f t="shared" si="2"/>
        <v>3.2958368660043291</v>
      </c>
      <c r="J10" s="1">
        <f t="shared" si="3"/>
        <v>3.7612001156935624</v>
      </c>
    </row>
    <row r="11" spans="4:10" x14ac:dyDescent="0.3">
      <c r="D11" s="1" t="s">
        <v>3</v>
      </c>
      <c r="E11" s="1">
        <v>33</v>
      </c>
      <c r="F11" s="1">
        <v>33</v>
      </c>
      <c r="G11" s="1">
        <f t="shared" si="0"/>
        <v>82</v>
      </c>
      <c r="H11" s="1">
        <f t="shared" si="1"/>
        <v>84</v>
      </c>
      <c r="I11" s="1">
        <f t="shared" si="2"/>
        <v>3.4965075614664802</v>
      </c>
      <c r="J11" s="1">
        <f t="shared" si="3"/>
        <v>3.4965075614664802</v>
      </c>
    </row>
    <row r="12" spans="4:10" x14ac:dyDescent="0.3">
      <c r="D12" s="1" t="s">
        <v>3</v>
      </c>
      <c r="E12" s="1">
        <v>37</v>
      </c>
      <c r="F12" s="1">
        <v>45</v>
      </c>
      <c r="G12" s="1">
        <f t="shared" si="0"/>
        <v>69</v>
      </c>
      <c r="H12" s="1">
        <f t="shared" si="1"/>
        <v>51</v>
      </c>
      <c r="I12" s="1">
        <f t="shared" si="2"/>
        <v>3.6109179126442243</v>
      </c>
      <c r="J12" s="1">
        <f t="shared" si="3"/>
        <v>3.8066624897703196</v>
      </c>
    </row>
    <row r="13" spans="4:10" x14ac:dyDescent="0.3">
      <c r="D13" s="1" t="s">
        <v>3</v>
      </c>
      <c r="E13" s="1">
        <v>28</v>
      </c>
      <c r="F13" s="1">
        <v>26</v>
      </c>
      <c r="G13" s="1">
        <f t="shared" si="0"/>
        <v>93</v>
      </c>
      <c r="H13" s="1">
        <f t="shared" si="1"/>
        <v>97</v>
      </c>
      <c r="I13" s="1">
        <f t="shared" si="2"/>
        <v>3.3322045101752038</v>
      </c>
      <c r="J13" s="1">
        <f t="shared" si="3"/>
        <v>3.2580965380214821</v>
      </c>
    </row>
    <row r="14" spans="4:10" x14ac:dyDescent="0.3">
      <c r="D14" s="1" t="s">
        <v>3</v>
      </c>
      <c r="E14" s="1">
        <v>41</v>
      </c>
      <c r="F14" s="1">
        <v>33</v>
      </c>
      <c r="G14" s="1">
        <f t="shared" si="0"/>
        <v>62</v>
      </c>
      <c r="H14" s="1">
        <f t="shared" si="1"/>
        <v>84</v>
      </c>
      <c r="I14" s="1">
        <f t="shared" si="2"/>
        <v>3.713572066704308</v>
      </c>
      <c r="J14" s="1">
        <f t="shared" si="3"/>
        <v>3.4965075614664802</v>
      </c>
    </row>
    <row r="15" spans="4:10" x14ac:dyDescent="0.3">
      <c r="D15" s="1" t="s">
        <v>3</v>
      </c>
      <c r="E15" s="1">
        <v>37</v>
      </c>
      <c r="F15" s="1">
        <v>36</v>
      </c>
      <c r="G15" s="1">
        <f t="shared" si="0"/>
        <v>69</v>
      </c>
      <c r="H15" s="1">
        <f t="shared" si="1"/>
        <v>78</v>
      </c>
      <c r="I15" s="1">
        <f t="shared" si="2"/>
        <v>3.6109179126442243</v>
      </c>
      <c r="J15" s="1">
        <f t="shared" si="3"/>
        <v>3.5835189384561099</v>
      </c>
    </row>
    <row r="16" spans="4:10" x14ac:dyDescent="0.3">
      <c r="D16" s="1" t="s">
        <v>3</v>
      </c>
      <c r="E16" s="1">
        <v>39</v>
      </c>
      <c r="F16" s="1">
        <v>37</v>
      </c>
      <c r="G16" s="1">
        <f t="shared" si="0"/>
        <v>66</v>
      </c>
      <c r="H16" s="1">
        <f t="shared" si="1"/>
        <v>74</v>
      </c>
      <c r="I16" s="1">
        <f t="shared" si="2"/>
        <v>3.6635616461296463</v>
      </c>
      <c r="J16" s="1">
        <f t="shared" si="3"/>
        <v>3.6109179126442243</v>
      </c>
    </row>
    <row r="17" spans="4:10" x14ac:dyDescent="0.3">
      <c r="D17" s="1" t="s">
        <v>3</v>
      </c>
      <c r="E17" s="1">
        <v>45</v>
      </c>
      <c r="F17" s="1">
        <v>39</v>
      </c>
      <c r="G17" s="1">
        <f t="shared" si="0"/>
        <v>51</v>
      </c>
      <c r="H17" s="1">
        <f t="shared" si="1"/>
        <v>70</v>
      </c>
      <c r="I17" s="1">
        <f t="shared" si="2"/>
        <v>3.8066624897703196</v>
      </c>
      <c r="J17" s="1">
        <f t="shared" si="3"/>
        <v>3.6635616461296463</v>
      </c>
    </row>
    <row r="18" spans="4:10" x14ac:dyDescent="0.3">
      <c r="D18" s="1" t="s">
        <v>3</v>
      </c>
      <c r="E18" s="1">
        <v>35</v>
      </c>
      <c r="F18" s="1">
        <v>26</v>
      </c>
      <c r="G18" s="1">
        <f t="shared" si="0"/>
        <v>76</v>
      </c>
      <c r="H18" s="1">
        <f t="shared" si="1"/>
        <v>97</v>
      </c>
      <c r="I18" s="1">
        <f t="shared" si="2"/>
        <v>3.5553480614894135</v>
      </c>
      <c r="J18" s="1">
        <f t="shared" si="3"/>
        <v>3.2580965380214821</v>
      </c>
    </row>
    <row r="19" spans="4:10" x14ac:dyDescent="0.3">
      <c r="D19" s="1" t="s">
        <v>3</v>
      </c>
      <c r="E19" s="1">
        <v>43</v>
      </c>
      <c r="F19" s="1">
        <v>26</v>
      </c>
      <c r="G19" s="1">
        <f t="shared" si="0"/>
        <v>59</v>
      </c>
      <c r="H19" s="1">
        <f t="shared" si="1"/>
        <v>97</v>
      </c>
      <c r="I19" s="1">
        <f t="shared" si="2"/>
        <v>3.7612001156935624</v>
      </c>
      <c r="J19" s="1">
        <f t="shared" si="3"/>
        <v>3.2580965380214821</v>
      </c>
    </row>
    <row r="20" spans="4:10" x14ac:dyDescent="0.3">
      <c r="D20" s="1" t="s">
        <v>3</v>
      </c>
      <c r="E20" s="1">
        <v>35</v>
      </c>
      <c r="F20" s="1">
        <v>43</v>
      </c>
      <c r="G20" s="1">
        <f t="shared" si="0"/>
        <v>76</v>
      </c>
      <c r="H20" s="1">
        <f t="shared" si="1"/>
        <v>57</v>
      </c>
      <c r="I20" s="1">
        <f t="shared" si="2"/>
        <v>3.5553480614894135</v>
      </c>
      <c r="J20" s="1">
        <f t="shared" si="3"/>
        <v>3.7612001156935624</v>
      </c>
    </row>
    <row r="21" spans="4:10" x14ac:dyDescent="0.3">
      <c r="D21" s="1" t="s">
        <v>3</v>
      </c>
      <c r="E21" s="1">
        <v>33</v>
      </c>
      <c r="F21" s="1">
        <v>37</v>
      </c>
      <c r="G21" s="1">
        <f t="shared" si="0"/>
        <v>82</v>
      </c>
      <c r="H21" s="1">
        <f t="shared" si="1"/>
        <v>74</v>
      </c>
      <c r="I21" s="1">
        <f t="shared" si="2"/>
        <v>3.4965075614664802</v>
      </c>
      <c r="J21" s="1">
        <f t="shared" si="3"/>
        <v>3.6109179126442243</v>
      </c>
    </row>
    <row r="22" spans="4:10" x14ac:dyDescent="0.3">
      <c r="D22" s="1" t="s">
        <v>3</v>
      </c>
      <c r="E22" s="1">
        <v>44</v>
      </c>
      <c r="F22" s="1">
        <v>37</v>
      </c>
      <c r="G22" s="1">
        <f t="shared" si="0"/>
        <v>56</v>
      </c>
      <c r="H22" s="1">
        <f t="shared" si="1"/>
        <v>74</v>
      </c>
      <c r="I22" s="1">
        <f t="shared" si="2"/>
        <v>3.784189633918261</v>
      </c>
      <c r="J22" s="1">
        <f t="shared" si="3"/>
        <v>3.6109179126442243</v>
      </c>
    </row>
    <row r="23" spans="4:10" x14ac:dyDescent="0.3">
      <c r="D23" s="1" t="s">
        <v>3</v>
      </c>
      <c r="E23" s="1">
        <v>40</v>
      </c>
      <c r="F23" s="1">
        <v>43</v>
      </c>
      <c r="G23" s="1">
        <f t="shared" si="0"/>
        <v>64</v>
      </c>
      <c r="H23" s="1">
        <f t="shared" si="1"/>
        <v>57</v>
      </c>
      <c r="I23" s="1">
        <f t="shared" si="2"/>
        <v>3.6888794541139363</v>
      </c>
      <c r="J23" s="1">
        <f t="shared" si="3"/>
        <v>3.7612001156935624</v>
      </c>
    </row>
    <row r="24" spans="4:10" x14ac:dyDescent="0.3">
      <c r="D24" s="1" t="s">
        <v>3</v>
      </c>
      <c r="E24" s="1">
        <v>45</v>
      </c>
      <c r="F24" s="1">
        <v>27</v>
      </c>
      <c r="G24" s="1">
        <f t="shared" si="0"/>
        <v>51</v>
      </c>
      <c r="H24" s="1">
        <f t="shared" si="1"/>
        <v>94</v>
      </c>
      <c r="I24" s="1">
        <f t="shared" si="2"/>
        <v>3.8066624897703196</v>
      </c>
      <c r="J24" s="1">
        <f t="shared" si="3"/>
        <v>3.2958368660043291</v>
      </c>
    </row>
    <row r="25" spans="4:10" x14ac:dyDescent="0.3">
      <c r="D25" s="1" t="s">
        <v>3</v>
      </c>
      <c r="E25" s="1">
        <v>27</v>
      </c>
      <c r="F25" s="1">
        <v>40</v>
      </c>
      <c r="G25" s="1">
        <f t="shared" si="0"/>
        <v>96</v>
      </c>
      <c r="H25" s="1">
        <f t="shared" si="1"/>
        <v>69</v>
      </c>
      <c r="I25" s="1">
        <f t="shared" si="2"/>
        <v>3.2958368660043291</v>
      </c>
      <c r="J25" s="1">
        <f t="shared" si="3"/>
        <v>3.6888794541139363</v>
      </c>
    </row>
    <row r="26" spans="4:10" x14ac:dyDescent="0.3">
      <c r="D26" s="1" t="s">
        <v>3</v>
      </c>
      <c r="E26" s="1">
        <v>26</v>
      </c>
      <c r="F26" s="1">
        <v>42</v>
      </c>
      <c r="G26" s="1">
        <f t="shared" si="0"/>
        <v>98</v>
      </c>
      <c r="H26" s="1">
        <f t="shared" si="1"/>
        <v>61</v>
      </c>
      <c r="I26" s="1">
        <f t="shared" si="2"/>
        <v>3.2580965380214821</v>
      </c>
      <c r="J26" s="1">
        <f t="shared" si="3"/>
        <v>3.7376696182833684</v>
      </c>
    </row>
    <row r="27" spans="4:10" x14ac:dyDescent="0.3">
      <c r="D27" s="1" t="s">
        <v>3</v>
      </c>
      <c r="E27" s="1">
        <v>39</v>
      </c>
      <c r="F27" s="1">
        <v>41</v>
      </c>
      <c r="G27" s="1">
        <f t="shared" si="0"/>
        <v>66</v>
      </c>
      <c r="H27" s="1">
        <f t="shared" si="1"/>
        <v>67</v>
      </c>
      <c r="I27" s="1">
        <f t="shared" si="2"/>
        <v>3.6635616461296463</v>
      </c>
      <c r="J27" s="1">
        <f t="shared" si="3"/>
        <v>3.713572066704308</v>
      </c>
    </row>
    <row r="28" spans="4:10" x14ac:dyDescent="0.3">
      <c r="D28" s="1" t="s">
        <v>3</v>
      </c>
      <c r="E28" s="1">
        <v>44</v>
      </c>
      <c r="F28" s="1">
        <v>25</v>
      </c>
      <c r="G28" s="1">
        <f t="shared" si="0"/>
        <v>56</v>
      </c>
      <c r="H28" s="1">
        <f t="shared" si="1"/>
        <v>100</v>
      </c>
      <c r="I28" s="1">
        <f t="shared" si="2"/>
        <v>3.784189633918261</v>
      </c>
      <c r="J28" s="1">
        <f t="shared" si="3"/>
        <v>3.2188758248682006</v>
      </c>
    </row>
    <row r="29" spans="4:10" x14ac:dyDescent="0.3">
      <c r="D29" s="1" t="s">
        <v>3</v>
      </c>
      <c r="E29" s="1">
        <v>37</v>
      </c>
      <c r="F29" s="1">
        <v>44</v>
      </c>
      <c r="G29" s="1">
        <f t="shared" si="0"/>
        <v>69</v>
      </c>
      <c r="H29" s="1">
        <f t="shared" si="1"/>
        <v>56</v>
      </c>
      <c r="I29" s="1">
        <f t="shared" si="2"/>
        <v>3.6109179126442243</v>
      </c>
      <c r="J29" s="1">
        <f t="shared" si="3"/>
        <v>3.784189633918261</v>
      </c>
    </row>
    <row r="30" spans="4:10" x14ac:dyDescent="0.3">
      <c r="D30" s="1" t="s">
        <v>3</v>
      </c>
      <c r="E30" s="1">
        <v>28</v>
      </c>
      <c r="F30" s="1">
        <v>42</v>
      </c>
      <c r="G30" s="1">
        <f t="shared" si="0"/>
        <v>93</v>
      </c>
      <c r="H30" s="1">
        <f t="shared" si="1"/>
        <v>61</v>
      </c>
      <c r="I30" s="1">
        <f t="shared" si="2"/>
        <v>3.3322045101752038</v>
      </c>
      <c r="J30" s="1">
        <f t="shared" si="3"/>
        <v>3.7376696182833684</v>
      </c>
    </row>
    <row r="31" spans="4:10" x14ac:dyDescent="0.3">
      <c r="D31" s="1" t="s">
        <v>3</v>
      </c>
      <c r="E31" s="1">
        <v>33</v>
      </c>
      <c r="F31" s="1">
        <v>36</v>
      </c>
      <c r="G31" s="1">
        <f t="shared" si="0"/>
        <v>82</v>
      </c>
      <c r="H31" s="1">
        <f t="shared" si="1"/>
        <v>78</v>
      </c>
      <c r="I31" s="1">
        <f t="shared" si="2"/>
        <v>3.4965075614664802</v>
      </c>
      <c r="J31" s="1">
        <f t="shared" si="3"/>
        <v>3.5835189384561099</v>
      </c>
    </row>
    <row r="32" spans="4:10" x14ac:dyDescent="0.3">
      <c r="D32" s="1" t="s">
        <v>3</v>
      </c>
      <c r="E32" s="1">
        <v>36</v>
      </c>
      <c r="F32" s="1">
        <v>36</v>
      </c>
      <c r="G32" s="1">
        <f t="shared" si="0"/>
        <v>72</v>
      </c>
      <c r="H32" s="1">
        <f t="shared" si="1"/>
        <v>78</v>
      </c>
      <c r="I32" s="1">
        <f t="shared" si="2"/>
        <v>3.5835189384561099</v>
      </c>
      <c r="J32" s="1">
        <f t="shared" si="3"/>
        <v>3.5835189384561099</v>
      </c>
    </row>
    <row r="33" spans="4:10" x14ac:dyDescent="0.3">
      <c r="D33" s="1" t="s">
        <v>3</v>
      </c>
      <c r="E33" s="1">
        <v>30</v>
      </c>
      <c r="F33" s="1">
        <v>27</v>
      </c>
      <c r="G33" s="1">
        <f t="shared" si="0"/>
        <v>90</v>
      </c>
      <c r="H33" s="1">
        <f t="shared" si="1"/>
        <v>94</v>
      </c>
      <c r="I33" s="1">
        <f t="shared" si="2"/>
        <v>3.4011973816621555</v>
      </c>
      <c r="J33" s="1">
        <f t="shared" si="3"/>
        <v>3.2958368660043291</v>
      </c>
    </row>
    <row r="34" spans="4:10" x14ac:dyDescent="0.3">
      <c r="D34" s="1" t="s">
        <v>3</v>
      </c>
      <c r="E34" s="1">
        <v>25</v>
      </c>
      <c r="F34" s="1">
        <v>42</v>
      </c>
      <c r="G34" s="1">
        <f t="shared" si="0"/>
        <v>100</v>
      </c>
      <c r="H34" s="1">
        <f t="shared" si="1"/>
        <v>61</v>
      </c>
      <c r="I34" s="1">
        <f t="shared" si="2"/>
        <v>3.2188758248682006</v>
      </c>
      <c r="J34" s="1">
        <f t="shared" si="3"/>
        <v>3.7376696182833684</v>
      </c>
    </row>
    <row r="35" spans="4:10" x14ac:dyDescent="0.3">
      <c r="D35" s="1" t="s">
        <v>3</v>
      </c>
      <c r="E35" s="1">
        <v>34</v>
      </c>
      <c r="F35" s="1">
        <v>27</v>
      </c>
      <c r="G35" s="1">
        <f t="shared" si="0"/>
        <v>78</v>
      </c>
      <c r="H35" s="1">
        <f t="shared" si="1"/>
        <v>94</v>
      </c>
      <c r="I35" s="1">
        <f t="shared" si="2"/>
        <v>3.5263605246161616</v>
      </c>
      <c r="J35" s="1">
        <f t="shared" si="3"/>
        <v>3.2958368660043291</v>
      </c>
    </row>
    <row r="36" spans="4:10" x14ac:dyDescent="0.3">
      <c r="D36" s="1" t="s">
        <v>3</v>
      </c>
      <c r="E36" s="1">
        <v>45</v>
      </c>
      <c r="F36" s="1">
        <v>31</v>
      </c>
      <c r="G36" s="1">
        <f t="shared" si="0"/>
        <v>51</v>
      </c>
      <c r="H36" s="1">
        <f t="shared" si="1"/>
        <v>88</v>
      </c>
      <c r="I36" s="1">
        <f t="shared" si="2"/>
        <v>3.8066624897703196</v>
      </c>
      <c r="J36" s="1">
        <f t="shared" si="3"/>
        <v>3.4339872044851463</v>
      </c>
    </row>
    <row r="37" spans="4:10" x14ac:dyDescent="0.3">
      <c r="D37" s="1" t="s">
        <v>3</v>
      </c>
      <c r="E37" s="1">
        <v>45</v>
      </c>
      <c r="F37" s="1">
        <v>45</v>
      </c>
      <c r="G37" s="1">
        <f t="shared" si="0"/>
        <v>51</v>
      </c>
      <c r="H37" s="1">
        <f t="shared" si="1"/>
        <v>51</v>
      </c>
      <c r="I37" s="1">
        <f t="shared" si="2"/>
        <v>3.8066624897703196</v>
      </c>
      <c r="J37" s="1">
        <f t="shared" si="3"/>
        <v>3.8066624897703196</v>
      </c>
    </row>
    <row r="38" spans="4:10" x14ac:dyDescent="0.3">
      <c r="D38" s="1" t="s">
        <v>3</v>
      </c>
      <c r="E38" s="1">
        <v>26</v>
      </c>
      <c r="F38" s="1">
        <v>28</v>
      </c>
      <c r="G38" s="1">
        <f t="shared" si="0"/>
        <v>98</v>
      </c>
      <c r="H38" s="1">
        <f t="shared" si="1"/>
        <v>91</v>
      </c>
      <c r="I38" s="1">
        <f t="shared" si="2"/>
        <v>3.2580965380214821</v>
      </c>
      <c r="J38" s="1">
        <f t="shared" si="3"/>
        <v>3.3322045101752038</v>
      </c>
    </row>
    <row r="39" spans="4:10" x14ac:dyDescent="0.3">
      <c r="D39" s="1" t="s">
        <v>3</v>
      </c>
      <c r="E39" s="1">
        <v>34</v>
      </c>
      <c r="F39" s="1">
        <v>28</v>
      </c>
      <c r="G39" s="1">
        <f t="shared" si="0"/>
        <v>78</v>
      </c>
      <c r="H39" s="1">
        <f t="shared" si="1"/>
        <v>91</v>
      </c>
      <c r="I39" s="1">
        <f t="shared" si="2"/>
        <v>3.5263605246161616</v>
      </c>
      <c r="J39" s="1">
        <f t="shared" si="3"/>
        <v>3.3322045101752038</v>
      </c>
    </row>
    <row r="40" spans="4:10" x14ac:dyDescent="0.3">
      <c r="D40" s="1" t="s">
        <v>3</v>
      </c>
      <c r="E40" s="1">
        <v>33</v>
      </c>
      <c r="F40" s="1">
        <v>35</v>
      </c>
      <c r="G40" s="1">
        <f t="shared" si="0"/>
        <v>82</v>
      </c>
      <c r="H40" s="1">
        <f t="shared" si="1"/>
        <v>82</v>
      </c>
      <c r="I40" s="1">
        <f t="shared" si="2"/>
        <v>3.4965075614664802</v>
      </c>
      <c r="J40" s="1">
        <f t="shared" si="3"/>
        <v>3.5553480614894135</v>
      </c>
    </row>
    <row r="41" spans="4:10" x14ac:dyDescent="0.3">
      <c r="D41" s="1" t="s">
        <v>3</v>
      </c>
      <c r="E41" s="1">
        <v>30</v>
      </c>
      <c r="F41" s="1">
        <v>39</v>
      </c>
      <c r="G41" s="1">
        <f t="shared" si="0"/>
        <v>90</v>
      </c>
      <c r="H41" s="1">
        <f t="shared" si="1"/>
        <v>70</v>
      </c>
      <c r="I41" s="1">
        <f t="shared" si="2"/>
        <v>3.4011973816621555</v>
      </c>
      <c r="J41" s="1">
        <f t="shared" si="3"/>
        <v>3.6635616461296463</v>
      </c>
    </row>
    <row r="42" spans="4:10" x14ac:dyDescent="0.3">
      <c r="D42" s="1" t="s">
        <v>3</v>
      </c>
      <c r="E42" s="1">
        <v>33</v>
      </c>
      <c r="F42" s="1">
        <v>45</v>
      </c>
      <c r="G42" s="1">
        <f t="shared" si="0"/>
        <v>82</v>
      </c>
      <c r="H42" s="1">
        <f t="shared" si="1"/>
        <v>51</v>
      </c>
      <c r="I42" s="1">
        <f t="shared" si="2"/>
        <v>3.4965075614664802</v>
      </c>
      <c r="J42" s="1">
        <f t="shared" si="3"/>
        <v>3.8066624897703196</v>
      </c>
    </row>
    <row r="43" spans="4:10" x14ac:dyDescent="0.3">
      <c r="D43" s="1" t="s">
        <v>3</v>
      </c>
      <c r="E43" s="1">
        <v>43</v>
      </c>
      <c r="F43" s="1">
        <v>32</v>
      </c>
      <c r="G43" s="1">
        <f t="shared" si="0"/>
        <v>59</v>
      </c>
      <c r="H43" s="1">
        <f t="shared" si="1"/>
        <v>86</v>
      </c>
      <c r="I43" s="1">
        <f t="shared" si="2"/>
        <v>3.7612001156935624</v>
      </c>
      <c r="J43" s="1">
        <f t="shared" si="3"/>
        <v>3.4657359027997265</v>
      </c>
    </row>
    <row r="44" spans="4:10" x14ac:dyDescent="0.3">
      <c r="D44" s="1" t="s">
        <v>3</v>
      </c>
      <c r="E44" s="1">
        <v>34</v>
      </c>
      <c r="F44" s="1">
        <v>39</v>
      </c>
      <c r="G44" s="1">
        <f t="shared" si="0"/>
        <v>78</v>
      </c>
      <c r="H44" s="1">
        <f t="shared" si="1"/>
        <v>70</v>
      </c>
      <c r="I44" s="1">
        <f t="shared" si="2"/>
        <v>3.5263605246161616</v>
      </c>
      <c r="J44" s="1">
        <f t="shared" si="3"/>
        <v>3.6635616461296463</v>
      </c>
    </row>
    <row r="45" spans="4:10" x14ac:dyDescent="0.3">
      <c r="D45" s="1" t="s">
        <v>3</v>
      </c>
      <c r="E45" s="1">
        <v>36</v>
      </c>
      <c r="F45" s="1">
        <v>36</v>
      </c>
      <c r="G45" s="1">
        <f t="shared" si="0"/>
        <v>72</v>
      </c>
      <c r="H45" s="1">
        <f t="shared" si="1"/>
        <v>78</v>
      </c>
      <c r="I45" s="1">
        <f t="shared" si="2"/>
        <v>3.5835189384561099</v>
      </c>
      <c r="J45" s="1">
        <f t="shared" si="3"/>
        <v>3.5835189384561099</v>
      </c>
    </row>
    <row r="46" spans="4:10" x14ac:dyDescent="0.3">
      <c r="D46" s="1" t="s">
        <v>3</v>
      </c>
      <c r="E46" s="1">
        <v>30</v>
      </c>
      <c r="F46" s="1">
        <v>43</v>
      </c>
      <c r="G46" s="1">
        <f t="shared" si="0"/>
        <v>90</v>
      </c>
      <c r="H46" s="1">
        <f t="shared" si="1"/>
        <v>57</v>
      </c>
      <c r="I46" s="1">
        <f t="shared" si="2"/>
        <v>3.4011973816621555</v>
      </c>
      <c r="J46" s="1">
        <f t="shared" si="3"/>
        <v>3.7612001156935624</v>
      </c>
    </row>
    <row r="47" spans="4:10" x14ac:dyDescent="0.3">
      <c r="D47" s="1" t="s">
        <v>3</v>
      </c>
      <c r="E47" s="1">
        <v>33</v>
      </c>
      <c r="F47" s="1">
        <v>42</v>
      </c>
      <c r="G47" s="1">
        <f t="shared" si="0"/>
        <v>82</v>
      </c>
      <c r="H47" s="1">
        <f t="shared" si="1"/>
        <v>61</v>
      </c>
      <c r="I47" s="1">
        <f t="shared" si="2"/>
        <v>3.4965075614664802</v>
      </c>
      <c r="J47" s="1">
        <f t="shared" si="3"/>
        <v>3.7376696182833684</v>
      </c>
    </row>
    <row r="48" spans="4:10" x14ac:dyDescent="0.3">
      <c r="D48" s="1" t="s">
        <v>3</v>
      </c>
      <c r="E48" s="1">
        <v>43</v>
      </c>
      <c r="F48" s="1">
        <v>29</v>
      </c>
      <c r="G48" s="1">
        <f t="shared" si="0"/>
        <v>59</v>
      </c>
      <c r="H48" s="1">
        <f t="shared" si="1"/>
        <v>90</v>
      </c>
      <c r="I48" s="1">
        <f t="shared" si="2"/>
        <v>3.7612001156935624</v>
      </c>
      <c r="J48" s="1">
        <f t="shared" si="3"/>
        <v>3.3672958299864741</v>
      </c>
    </row>
    <row r="49" spans="4:10" x14ac:dyDescent="0.3">
      <c r="D49" s="1" t="s">
        <v>3</v>
      </c>
      <c r="E49" s="1">
        <v>45</v>
      </c>
      <c r="F49" s="1">
        <v>41</v>
      </c>
      <c r="G49" s="1">
        <f t="shared" si="0"/>
        <v>51</v>
      </c>
      <c r="H49" s="1">
        <f t="shared" si="1"/>
        <v>67</v>
      </c>
      <c r="I49" s="1">
        <f t="shared" si="2"/>
        <v>3.8066624897703196</v>
      </c>
      <c r="J49" s="1">
        <f t="shared" si="3"/>
        <v>3.713572066704308</v>
      </c>
    </row>
    <row r="50" spans="4:10" x14ac:dyDescent="0.3">
      <c r="D50" s="1" t="s">
        <v>3</v>
      </c>
      <c r="E50" s="1">
        <v>32</v>
      </c>
      <c r="F50" s="1">
        <v>35</v>
      </c>
      <c r="G50" s="1">
        <f t="shared" si="0"/>
        <v>89</v>
      </c>
      <c r="H50" s="1">
        <f t="shared" si="1"/>
        <v>82</v>
      </c>
      <c r="I50" s="1">
        <f t="shared" si="2"/>
        <v>3.4657359027997265</v>
      </c>
      <c r="J50" s="1">
        <f t="shared" si="3"/>
        <v>3.5553480614894135</v>
      </c>
    </row>
    <row r="51" spans="4:10" x14ac:dyDescent="0.3">
      <c r="D51" s="1" t="s">
        <v>3</v>
      </c>
      <c r="E51" s="1">
        <v>36</v>
      </c>
      <c r="F51" s="1">
        <v>45</v>
      </c>
      <c r="G51" s="1">
        <f t="shared" si="0"/>
        <v>72</v>
      </c>
      <c r="H51" s="1">
        <f t="shared" si="1"/>
        <v>51</v>
      </c>
      <c r="I51" s="1">
        <f t="shared" si="2"/>
        <v>3.5835189384561099</v>
      </c>
      <c r="J51" s="1">
        <f t="shared" si="3"/>
        <v>3.8066624897703196</v>
      </c>
    </row>
    <row r="52" spans="4:10" x14ac:dyDescent="0.3">
      <c r="D52" s="1" t="s">
        <v>3</v>
      </c>
      <c r="E52" s="1">
        <v>41</v>
      </c>
      <c r="F52" s="1">
        <v>31</v>
      </c>
      <c r="G52" s="1">
        <f t="shared" si="0"/>
        <v>62</v>
      </c>
      <c r="H52" s="1">
        <f t="shared" si="1"/>
        <v>88</v>
      </c>
      <c r="I52" s="1">
        <f t="shared" si="2"/>
        <v>3.713572066704308</v>
      </c>
      <c r="J52" s="1">
        <f t="shared" si="3"/>
        <v>3.4339872044851463</v>
      </c>
    </row>
    <row r="53" spans="4:10" x14ac:dyDescent="0.3">
      <c r="D53" s="1" t="s">
        <v>3</v>
      </c>
      <c r="E53" s="1">
        <v>28</v>
      </c>
      <c r="F53" s="1">
        <v>28</v>
      </c>
      <c r="G53" s="1">
        <f t="shared" si="0"/>
        <v>93</v>
      </c>
      <c r="H53" s="1">
        <f t="shared" si="1"/>
        <v>91</v>
      </c>
      <c r="I53" s="1">
        <f t="shared" si="2"/>
        <v>3.3322045101752038</v>
      </c>
      <c r="J53" s="1">
        <f t="shared" si="3"/>
        <v>3.3322045101752038</v>
      </c>
    </row>
    <row r="54" spans="4:10" x14ac:dyDescent="0.3">
      <c r="D54" s="1" t="s">
        <v>3</v>
      </c>
      <c r="E54" s="1">
        <v>44</v>
      </c>
      <c r="F54" s="1">
        <v>32</v>
      </c>
      <c r="G54" s="1">
        <f t="shared" si="0"/>
        <v>56</v>
      </c>
      <c r="H54" s="1">
        <f t="shared" si="1"/>
        <v>86</v>
      </c>
      <c r="I54" s="1">
        <f t="shared" si="2"/>
        <v>3.784189633918261</v>
      </c>
      <c r="J54" s="1">
        <f t="shared" si="3"/>
        <v>3.4657359027997265</v>
      </c>
    </row>
    <row r="55" spans="4:10" x14ac:dyDescent="0.3">
      <c r="D55" s="1" t="s">
        <v>4</v>
      </c>
      <c r="E55" s="1">
        <v>109</v>
      </c>
      <c r="F55" s="1">
        <v>102</v>
      </c>
      <c r="G55" s="1">
        <f t="shared" si="0"/>
        <v>2</v>
      </c>
      <c r="H55" s="1">
        <f t="shared" si="1"/>
        <v>18</v>
      </c>
      <c r="I55" s="1">
        <f t="shared" ref="I55:I104" si="4">LN(E55)</f>
        <v>4.6913478822291435</v>
      </c>
      <c r="J55" s="1">
        <f t="shared" ref="J55:J104" si="5">LN(F55)</f>
        <v>4.6249728132842707</v>
      </c>
    </row>
    <row r="56" spans="4:10" x14ac:dyDescent="0.3">
      <c r="D56" s="1" t="s">
        <v>4</v>
      </c>
      <c r="E56" s="1">
        <v>94</v>
      </c>
      <c r="F56" s="1">
        <v>92</v>
      </c>
      <c r="G56" s="1">
        <f t="shared" si="0"/>
        <v>38</v>
      </c>
      <c r="H56" s="1">
        <f t="shared" si="1"/>
        <v>43</v>
      </c>
      <c r="I56" s="1">
        <f t="shared" si="4"/>
        <v>4.5432947822700038</v>
      </c>
      <c r="J56" s="1">
        <f t="shared" si="5"/>
        <v>4.5217885770490405</v>
      </c>
    </row>
    <row r="57" spans="4:10" x14ac:dyDescent="0.3">
      <c r="D57" s="1" t="s">
        <v>4</v>
      </c>
      <c r="E57" s="1">
        <v>96</v>
      </c>
      <c r="F57" s="1">
        <v>100</v>
      </c>
      <c r="G57" s="1">
        <f t="shared" si="0"/>
        <v>32</v>
      </c>
      <c r="H57" s="1">
        <f t="shared" si="1"/>
        <v>29</v>
      </c>
      <c r="I57" s="1">
        <f t="shared" si="4"/>
        <v>4.5643481914678361</v>
      </c>
      <c r="J57" s="1">
        <f t="shared" si="5"/>
        <v>4.6051701859880918</v>
      </c>
    </row>
    <row r="58" spans="4:10" x14ac:dyDescent="0.3">
      <c r="D58" s="1" t="s">
        <v>4</v>
      </c>
      <c r="E58" s="1">
        <v>95</v>
      </c>
      <c r="F58" s="1">
        <v>97</v>
      </c>
      <c r="G58" s="1">
        <f t="shared" si="0"/>
        <v>35</v>
      </c>
      <c r="H58" s="1">
        <f t="shared" si="1"/>
        <v>33</v>
      </c>
      <c r="I58" s="1">
        <f t="shared" si="4"/>
        <v>4.5538768916005408</v>
      </c>
      <c r="J58" s="1">
        <f t="shared" si="5"/>
        <v>4.5747109785033828</v>
      </c>
    </row>
    <row r="59" spans="4:10" x14ac:dyDescent="0.3">
      <c r="D59" s="1" t="s">
        <v>4</v>
      </c>
      <c r="E59" s="1">
        <v>94</v>
      </c>
      <c r="F59" s="1">
        <v>95</v>
      </c>
      <c r="G59" s="1">
        <f t="shared" si="0"/>
        <v>38</v>
      </c>
      <c r="H59" s="1">
        <f t="shared" si="1"/>
        <v>38</v>
      </c>
      <c r="I59" s="1">
        <f t="shared" si="4"/>
        <v>4.5432947822700038</v>
      </c>
      <c r="J59" s="1">
        <f t="shared" si="5"/>
        <v>4.5538768916005408</v>
      </c>
    </row>
    <row r="60" spans="4:10" x14ac:dyDescent="0.3">
      <c r="D60" s="1" t="s">
        <v>4</v>
      </c>
      <c r="E60" s="1">
        <v>108</v>
      </c>
      <c r="F60" s="1">
        <v>95</v>
      </c>
      <c r="G60" s="1">
        <f t="shared" si="0"/>
        <v>5</v>
      </c>
      <c r="H60" s="1">
        <f t="shared" si="1"/>
        <v>38</v>
      </c>
      <c r="I60" s="1">
        <f t="shared" si="4"/>
        <v>4.6821312271242199</v>
      </c>
      <c r="J60" s="1">
        <f t="shared" si="5"/>
        <v>4.5538768916005408</v>
      </c>
    </row>
    <row r="61" spans="4:10" x14ac:dyDescent="0.3">
      <c r="D61" s="1" t="s">
        <v>4</v>
      </c>
      <c r="E61" s="1">
        <v>104</v>
      </c>
      <c r="F61" s="1">
        <v>94</v>
      </c>
      <c r="G61" s="1">
        <f t="shared" si="0"/>
        <v>13</v>
      </c>
      <c r="H61" s="1">
        <f t="shared" si="1"/>
        <v>41</v>
      </c>
      <c r="I61" s="1">
        <f t="shared" si="4"/>
        <v>4.6443908991413725</v>
      </c>
      <c r="J61" s="1">
        <f t="shared" si="5"/>
        <v>4.5432947822700038</v>
      </c>
    </row>
    <row r="62" spans="4:10" x14ac:dyDescent="0.3">
      <c r="D62" s="1" t="s">
        <v>4</v>
      </c>
      <c r="E62" s="1">
        <v>105</v>
      </c>
      <c r="F62" s="1">
        <v>102</v>
      </c>
      <c r="G62" s="1">
        <f t="shared" si="0"/>
        <v>11</v>
      </c>
      <c r="H62" s="1">
        <f t="shared" si="1"/>
        <v>18</v>
      </c>
      <c r="I62" s="1">
        <f t="shared" si="4"/>
        <v>4.6539603501575231</v>
      </c>
      <c r="J62" s="1">
        <f t="shared" si="5"/>
        <v>4.6249728132842707</v>
      </c>
    </row>
    <row r="63" spans="4:10" x14ac:dyDescent="0.3">
      <c r="D63" s="1" t="s">
        <v>4</v>
      </c>
      <c r="E63" s="1">
        <v>94</v>
      </c>
      <c r="F63" s="1">
        <v>101</v>
      </c>
      <c r="G63" s="1">
        <f t="shared" si="0"/>
        <v>38</v>
      </c>
      <c r="H63" s="1">
        <f t="shared" si="1"/>
        <v>21</v>
      </c>
      <c r="I63" s="1">
        <f t="shared" si="4"/>
        <v>4.5432947822700038</v>
      </c>
      <c r="J63" s="1">
        <f t="shared" si="5"/>
        <v>4.6151205168412597</v>
      </c>
    </row>
    <row r="64" spans="4:10" x14ac:dyDescent="0.3">
      <c r="D64" s="1" t="s">
        <v>4</v>
      </c>
      <c r="E64" s="1">
        <v>107</v>
      </c>
      <c r="F64" s="1">
        <v>104</v>
      </c>
      <c r="G64" s="1">
        <f t="shared" si="0"/>
        <v>8</v>
      </c>
      <c r="H64" s="1">
        <f t="shared" si="1"/>
        <v>11</v>
      </c>
      <c r="I64" s="1">
        <f t="shared" si="4"/>
        <v>4.6728288344619058</v>
      </c>
      <c r="J64" s="1">
        <f t="shared" si="5"/>
        <v>4.6443908991413725</v>
      </c>
    </row>
    <row r="65" spans="4:10" x14ac:dyDescent="0.3">
      <c r="D65" s="1" t="s">
        <v>4</v>
      </c>
      <c r="E65" s="1">
        <v>97</v>
      </c>
      <c r="F65" s="1">
        <v>92</v>
      </c>
      <c r="G65" s="1">
        <f t="shared" si="0"/>
        <v>28</v>
      </c>
      <c r="H65" s="1">
        <f t="shared" si="1"/>
        <v>43</v>
      </c>
      <c r="I65" s="1">
        <f t="shared" si="4"/>
        <v>4.5747109785033828</v>
      </c>
      <c r="J65" s="1">
        <f t="shared" si="5"/>
        <v>4.5217885770490405</v>
      </c>
    </row>
    <row r="66" spans="4:10" x14ac:dyDescent="0.3">
      <c r="D66" s="1" t="s">
        <v>4</v>
      </c>
      <c r="E66" s="1">
        <v>97</v>
      </c>
      <c r="F66" s="1">
        <v>97</v>
      </c>
      <c r="G66" s="1">
        <f t="shared" si="0"/>
        <v>28</v>
      </c>
      <c r="H66" s="1">
        <f t="shared" si="1"/>
        <v>33</v>
      </c>
      <c r="I66" s="1">
        <f t="shared" si="4"/>
        <v>4.5747109785033828</v>
      </c>
      <c r="J66" s="1">
        <f t="shared" si="5"/>
        <v>4.5747109785033828</v>
      </c>
    </row>
    <row r="67" spans="4:10" x14ac:dyDescent="0.3">
      <c r="D67" s="1" t="s">
        <v>4</v>
      </c>
      <c r="E67" s="1">
        <v>101</v>
      </c>
      <c r="F67" s="1">
        <v>107</v>
      </c>
      <c r="G67" s="1">
        <f t="shared" si="0"/>
        <v>18</v>
      </c>
      <c r="H67" s="1">
        <f t="shared" si="1"/>
        <v>4</v>
      </c>
      <c r="I67" s="1">
        <f t="shared" si="4"/>
        <v>4.6151205168412597</v>
      </c>
      <c r="J67" s="1">
        <f t="shared" si="5"/>
        <v>4.6728288344619058</v>
      </c>
    </row>
    <row r="68" spans="4:10" x14ac:dyDescent="0.3">
      <c r="D68" s="1" t="s">
        <v>4</v>
      </c>
      <c r="E68" s="1">
        <v>101</v>
      </c>
      <c r="F68" s="1">
        <v>90</v>
      </c>
      <c r="G68" s="1">
        <f t="shared" si="0"/>
        <v>18</v>
      </c>
      <c r="H68" s="1">
        <f t="shared" si="1"/>
        <v>47</v>
      </c>
      <c r="I68" s="1">
        <f t="shared" si="4"/>
        <v>4.6151205168412597</v>
      </c>
      <c r="J68" s="1">
        <f t="shared" si="5"/>
        <v>4.499809670330265</v>
      </c>
    </row>
    <row r="69" spans="4:10" x14ac:dyDescent="0.3">
      <c r="D69" s="1" t="s">
        <v>4</v>
      </c>
      <c r="E69" s="1">
        <v>103</v>
      </c>
      <c r="F69" s="1">
        <v>101</v>
      </c>
      <c r="G69" s="1">
        <f t="shared" si="0"/>
        <v>15</v>
      </c>
      <c r="H69" s="1">
        <f t="shared" si="1"/>
        <v>21</v>
      </c>
      <c r="I69" s="1">
        <f t="shared" si="4"/>
        <v>4.6347289882296359</v>
      </c>
      <c r="J69" s="1">
        <f t="shared" si="5"/>
        <v>4.6151205168412597</v>
      </c>
    </row>
    <row r="70" spans="4:10" x14ac:dyDescent="0.3">
      <c r="D70" s="1" t="s">
        <v>4</v>
      </c>
      <c r="E70" s="1">
        <v>92</v>
      </c>
      <c r="F70" s="1">
        <v>101</v>
      </c>
      <c r="G70" s="1">
        <f t="shared" ref="G70:G104" si="6">RANK(E70,E$5:E$104,0)</f>
        <v>43</v>
      </c>
      <c r="H70" s="1">
        <f t="shared" ref="H70:H104" si="7">RANK(F70,F$5:F$104,0)</f>
        <v>21</v>
      </c>
      <c r="I70" s="1">
        <f t="shared" si="4"/>
        <v>4.5217885770490405</v>
      </c>
      <c r="J70" s="1">
        <f t="shared" si="5"/>
        <v>4.6151205168412597</v>
      </c>
    </row>
    <row r="71" spans="4:10" x14ac:dyDescent="0.3">
      <c r="D71" s="1" t="s">
        <v>4</v>
      </c>
      <c r="E71" s="1">
        <v>102</v>
      </c>
      <c r="F71" s="1">
        <v>91</v>
      </c>
      <c r="G71" s="1">
        <f t="shared" si="6"/>
        <v>17</v>
      </c>
      <c r="H71" s="1">
        <f t="shared" si="7"/>
        <v>45</v>
      </c>
      <c r="I71" s="1">
        <f t="shared" si="4"/>
        <v>4.6249728132842707</v>
      </c>
      <c r="J71" s="1">
        <f t="shared" si="5"/>
        <v>4.5108595065168497</v>
      </c>
    </row>
    <row r="72" spans="4:10" x14ac:dyDescent="0.3">
      <c r="D72" s="1" t="s">
        <v>4</v>
      </c>
      <c r="E72" s="1">
        <v>92</v>
      </c>
      <c r="F72" s="1">
        <v>101</v>
      </c>
      <c r="G72" s="1">
        <f t="shared" si="6"/>
        <v>43</v>
      </c>
      <c r="H72" s="1">
        <f t="shared" si="7"/>
        <v>21</v>
      </c>
      <c r="I72" s="1">
        <f t="shared" si="4"/>
        <v>4.5217885770490405</v>
      </c>
      <c r="J72" s="1">
        <f t="shared" si="5"/>
        <v>4.6151205168412597</v>
      </c>
    </row>
    <row r="73" spans="4:10" x14ac:dyDescent="0.3">
      <c r="D73" s="1" t="s">
        <v>4</v>
      </c>
      <c r="E73" s="1">
        <v>90</v>
      </c>
      <c r="F73" s="1">
        <v>91</v>
      </c>
      <c r="G73" s="1">
        <f t="shared" si="6"/>
        <v>47</v>
      </c>
      <c r="H73" s="1">
        <f t="shared" si="7"/>
        <v>45</v>
      </c>
      <c r="I73" s="1">
        <f t="shared" si="4"/>
        <v>4.499809670330265</v>
      </c>
      <c r="J73" s="1">
        <f t="shared" si="5"/>
        <v>4.5108595065168497</v>
      </c>
    </row>
    <row r="74" spans="4:10" x14ac:dyDescent="0.3">
      <c r="D74" s="1" t="s">
        <v>4</v>
      </c>
      <c r="E74" s="1">
        <v>98</v>
      </c>
      <c r="F74" s="1">
        <v>97</v>
      </c>
      <c r="G74" s="1">
        <f t="shared" si="6"/>
        <v>23</v>
      </c>
      <c r="H74" s="1">
        <f t="shared" si="7"/>
        <v>33</v>
      </c>
      <c r="I74" s="1">
        <f t="shared" si="4"/>
        <v>4.5849674786705723</v>
      </c>
      <c r="J74" s="1">
        <f t="shared" si="5"/>
        <v>4.5747109785033828</v>
      </c>
    </row>
    <row r="75" spans="4:10" x14ac:dyDescent="0.3">
      <c r="D75" s="1" t="s">
        <v>4</v>
      </c>
      <c r="E75" s="1">
        <v>108</v>
      </c>
      <c r="F75" s="1">
        <v>101</v>
      </c>
      <c r="G75" s="1">
        <f t="shared" si="6"/>
        <v>5</v>
      </c>
      <c r="H75" s="1">
        <f t="shared" si="7"/>
        <v>21</v>
      </c>
      <c r="I75" s="1">
        <f t="shared" si="4"/>
        <v>4.6821312271242199</v>
      </c>
      <c r="J75" s="1">
        <f t="shared" si="5"/>
        <v>4.6151205168412597</v>
      </c>
    </row>
    <row r="76" spans="4:10" x14ac:dyDescent="0.3">
      <c r="D76" s="1" t="s">
        <v>4</v>
      </c>
      <c r="E76" s="1">
        <v>96</v>
      </c>
      <c r="F76" s="1">
        <v>105</v>
      </c>
      <c r="G76" s="1">
        <f t="shared" si="6"/>
        <v>32</v>
      </c>
      <c r="H76" s="1">
        <f t="shared" si="7"/>
        <v>8</v>
      </c>
      <c r="I76" s="1">
        <f t="shared" si="4"/>
        <v>4.5643481914678361</v>
      </c>
      <c r="J76" s="1">
        <f t="shared" si="5"/>
        <v>4.6539603501575231</v>
      </c>
    </row>
    <row r="77" spans="4:10" x14ac:dyDescent="0.3">
      <c r="D77" s="1" t="s">
        <v>4</v>
      </c>
      <c r="E77" s="1">
        <v>101</v>
      </c>
      <c r="F77" s="1">
        <v>107</v>
      </c>
      <c r="G77" s="1">
        <f t="shared" si="6"/>
        <v>18</v>
      </c>
      <c r="H77" s="1">
        <f t="shared" si="7"/>
        <v>4</v>
      </c>
      <c r="I77" s="1">
        <f t="shared" si="4"/>
        <v>4.6151205168412597</v>
      </c>
      <c r="J77" s="1">
        <f t="shared" si="5"/>
        <v>4.6728288344619058</v>
      </c>
    </row>
    <row r="78" spans="4:10" x14ac:dyDescent="0.3">
      <c r="D78" s="1" t="s">
        <v>4</v>
      </c>
      <c r="E78" s="1">
        <v>109</v>
      </c>
      <c r="F78" s="1">
        <v>105</v>
      </c>
      <c r="G78" s="1">
        <f t="shared" si="6"/>
        <v>2</v>
      </c>
      <c r="H78" s="1">
        <f t="shared" si="7"/>
        <v>8</v>
      </c>
      <c r="I78" s="1">
        <f t="shared" si="4"/>
        <v>4.6913478822291435</v>
      </c>
      <c r="J78" s="1">
        <f t="shared" si="5"/>
        <v>4.6539603501575231</v>
      </c>
    </row>
    <row r="79" spans="4:10" x14ac:dyDescent="0.3">
      <c r="D79" s="1" t="s">
        <v>4</v>
      </c>
      <c r="E79" s="1">
        <v>105</v>
      </c>
      <c r="F79" s="1">
        <v>103</v>
      </c>
      <c r="G79" s="1">
        <f t="shared" si="6"/>
        <v>11</v>
      </c>
      <c r="H79" s="1">
        <f t="shared" si="7"/>
        <v>14</v>
      </c>
      <c r="I79" s="1">
        <f t="shared" si="4"/>
        <v>4.6539603501575231</v>
      </c>
      <c r="J79" s="1">
        <f t="shared" si="5"/>
        <v>4.6347289882296359</v>
      </c>
    </row>
    <row r="80" spans="4:10" x14ac:dyDescent="0.3">
      <c r="D80" s="1" t="s">
        <v>4</v>
      </c>
      <c r="E80" s="1">
        <v>108</v>
      </c>
      <c r="F80" s="1">
        <v>109</v>
      </c>
      <c r="G80" s="1">
        <f t="shared" si="6"/>
        <v>5</v>
      </c>
      <c r="H80" s="1">
        <f t="shared" si="7"/>
        <v>2</v>
      </c>
      <c r="I80" s="1">
        <f t="shared" si="4"/>
        <v>4.6821312271242199</v>
      </c>
      <c r="J80" s="1">
        <f t="shared" si="5"/>
        <v>4.6913478822291435</v>
      </c>
    </row>
    <row r="81" spans="4:10" x14ac:dyDescent="0.3">
      <c r="D81" s="1" t="s">
        <v>4</v>
      </c>
      <c r="E81" s="1">
        <v>97</v>
      </c>
      <c r="F81" s="1">
        <v>90</v>
      </c>
      <c r="G81" s="1">
        <f t="shared" si="6"/>
        <v>28</v>
      </c>
      <c r="H81" s="1">
        <f t="shared" si="7"/>
        <v>47</v>
      </c>
      <c r="I81" s="1">
        <f t="shared" si="4"/>
        <v>4.5747109785033828</v>
      </c>
      <c r="J81" s="1">
        <f t="shared" si="5"/>
        <v>4.499809670330265</v>
      </c>
    </row>
    <row r="82" spans="4:10" x14ac:dyDescent="0.3">
      <c r="D82" s="1" t="s">
        <v>4</v>
      </c>
      <c r="E82" s="1">
        <v>96</v>
      </c>
      <c r="F82" s="1">
        <v>105</v>
      </c>
      <c r="G82" s="1">
        <f t="shared" si="6"/>
        <v>32</v>
      </c>
      <c r="H82" s="1">
        <f t="shared" si="7"/>
        <v>8</v>
      </c>
      <c r="I82" s="1">
        <f t="shared" si="4"/>
        <v>4.5643481914678361</v>
      </c>
      <c r="J82" s="1">
        <f t="shared" si="5"/>
        <v>4.6539603501575231</v>
      </c>
    </row>
    <row r="83" spans="4:10" x14ac:dyDescent="0.3">
      <c r="D83" s="1" t="s">
        <v>4</v>
      </c>
      <c r="E83" s="1">
        <v>107</v>
      </c>
      <c r="F83" s="1">
        <v>104</v>
      </c>
      <c r="G83" s="1">
        <f t="shared" si="6"/>
        <v>8</v>
      </c>
      <c r="H83" s="1">
        <f t="shared" si="7"/>
        <v>11</v>
      </c>
      <c r="I83" s="1">
        <f t="shared" si="4"/>
        <v>4.6728288344619058</v>
      </c>
      <c r="J83" s="1">
        <f t="shared" si="5"/>
        <v>4.6443908991413725</v>
      </c>
    </row>
    <row r="84" spans="4:10" x14ac:dyDescent="0.3">
      <c r="D84" s="1" t="s">
        <v>4</v>
      </c>
      <c r="E84" s="1">
        <v>98</v>
      </c>
      <c r="F84" s="1">
        <v>102</v>
      </c>
      <c r="G84" s="1">
        <f t="shared" si="6"/>
        <v>23</v>
      </c>
      <c r="H84" s="1">
        <f t="shared" si="7"/>
        <v>18</v>
      </c>
      <c r="I84" s="1">
        <f t="shared" si="4"/>
        <v>4.5849674786705723</v>
      </c>
      <c r="J84" s="1">
        <f t="shared" si="5"/>
        <v>4.6249728132842707</v>
      </c>
    </row>
    <row r="85" spans="4:10" x14ac:dyDescent="0.3">
      <c r="D85" s="1" t="s">
        <v>4</v>
      </c>
      <c r="E85" s="1">
        <v>92</v>
      </c>
      <c r="F85" s="1">
        <v>101</v>
      </c>
      <c r="G85" s="1">
        <f t="shared" si="6"/>
        <v>43</v>
      </c>
      <c r="H85" s="1">
        <f t="shared" si="7"/>
        <v>21</v>
      </c>
      <c r="I85" s="1">
        <f t="shared" si="4"/>
        <v>4.5217885770490405</v>
      </c>
      <c r="J85" s="1">
        <f t="shared" si="5"/>
        <v>4.6151205168412597</v>
      </c>
    </row>
    <row r="86" spans="4:10" x14ac:dyDescent="0.3">
      <c r="D86" s="1" t="s">
        <v>4</v>
      </c>
      <c r="E86" s="1">
        <v>95</v>
      </c>
      <c r="F86" s="1">
        <v>100</v>
      </c>
      <c r="G86" s="1">
        <f t="shared" si="6"/>
        <v>35</v>
      </c>
      <c r="H86" s="1">
        <f t="shared" si="7"/>
        <v>29</v>
      </c>
      <c r="I86" s="1">
        <f t="shared" si="4"/>
        <v>4.5538768916005408</v>
      </c>
      <c r="J86" s="1">
        <f t="shared" si="5"/>
        <v>4.6051701859880918</v>
      </c>
    </row>
    <row r="87" spans="4:10" x14ac:dyDescent="0.3">
      <c r="D87" s="1" t="s">
        <v>4</v>
      </c>
      <c r="E87" s="1">
        <v>98</v>
      </c>
      <c r="F87" s="1">
        <v>97</v>
      </c>
      <c r="G87" s="1">
        <f t="shared" si="6"/>
        <v>23</v>
      </c>
      <c r="H87" s="1">
        <f t="shared" si="7"/>
        <v>33</v>
      </c>
      <c r="I87" s="1">
        <f t="shared" si="4"/>
        <v>4.5849674786705723</v>
      </c>
      <c r="J87" s="1">
        <f t="shared" si="5"/>
        <v>4.5747109785033828</v>
      </c>
    </row>
    <row r="88" spans="4:10" x14ac:dyDescent="0.3">
      <c r="D88" s="1" t="s">
        <v>4</v>
      </c>
      <c r="E88" s="1">
        <v>94</v>
      </c>
      <c r="F88" s="1">
        <v>108</v>
      </c>
      <c r="G88" s="1">
        <f t="shared" si="6"/>
        <v>38</v>
      </c>
      <c r="H88" s="1">
        <f t="shared" si="7"/>
        <v>3</v>
      </c>
      <c r="I88" s="1">
        <f t="shared" si="4"/>
        <v>4.5432947822700038</v>
      </c>
      <c r="J88" s="1">
        <f t="shared" si="5"/>
        <v>4.6821312271242199</v>
      </c>
    </row>
    <row r="89" spans="4:10" x14ac:dyDescent="0.3">
      <c r="D89" s="1" t="s">
        <v>4</v>
      </c>
      <c r="E89" s="1">
        <v>107</v>
      </c>
      <c r="F89" s="1">
        <v>107</v>
      </c>
      <c r="G89" s="1">
        <f t="shared" si="6"/>
        <v>8</v>
      </c>
      <c r="H89" s="1">
        <f t="shared" si="7"/>
        <v>4</v>
      </c>
      <c r="I89" s="1">
        <f t="shared" si="4"/>
        <v>4.6728288344619058</v>
      </c>
      <c r="J89" s="1">
        <f t="shared" si="5"/>
        <v>4.6728288344619058</v>
      </c>
    </row>
    <row r="90" spans="4:10" x14ac:dyDescent="0.3">
      <c r="D90" s="1" t="s">
        <v>4</v>
      </c>
      <c r="E90" s="1">
        <v>99</v>
      </c>
      <c r="F90" s="1">
        <v>93</v>
      </c>
      <c r="G90" s="1">
        <f t="shared" si="6"/>
        <v>22</v>
      </c>
      <c r="H90" s="1">
        <f t="shared" si="7"/>
        <v>42</v>
      </c>
      <c r="I90" s="1">
        <f t="shared" si="4"/>
        <v>4.5951198501345898</v>
      </c>
      <c r="J90" s="1">
        <f t="shared" si="5"/>
        <v>4.5325994931532563</v>
      </c>
    </row>
    <row r="91" spans="4:10" x14ac:dyDescent="0.3">
      <c r="D91" s="1" t="s">
        <v>4</v>
      </c>
      <c r="E91" s="1">
        <v>104</v>
      </c>
      <c r="F91" s="1">
        <v>101</v>
      </c>
      <c r="G91" s="1">
        <f t="shared" si="6"/>
        <v>13</v>
      </c>
      <c r="H91" s="1">
        <f t="shared" si="7"/>
        <v>21</v>
      </c>
      <c r="I91" s="1">
        <f t="shared" si="4"/>
        <v>4.6443908991413725</v>
      </c>
      <c r="J91" s="1">
        <f t="shared" si="5"/>
        <v>4.6151205168412597</v>
      </c>
    </row>
    <row r="92" spans="4:10" x14ac:dyDescent="0.3">
      <c r="D92" s="1" t="s">
        <v>4</v>
      </c>
      <c r="E92" s="1">
        <v>98</v>
      </c>
      <c r="F92" s="1">
        <v>103</v>
      </c>
      <c r="G92" s="1">
        <f t="shared" si="6"/>
        <v>23</v>
      </c>
      <c r="H92" s="1">
        <f t="shared" si="7"/>
        <v>14</v>
      </c>
      <c r="I92" s="1">
        <f t="shared" si="4"/>
        <v>4.5849674786705723</v>
      </c>
      <c r="J92" s="1">
        <f t="shared" si="5"/>
        <v>4.6347289882296359</v>
      </c>
    </row>
    <row r="93" spans="4:10" x14ac:dyDescent="0.3">
      <c r="D93" s="1" t="s">
        <v>4</v>
      </c>
      <c r="E93" s="1">
        <v>97</v>
      </c>
      <c r="F93" s="1">
        <v>101</v>
      </c>
      <c r="G93" s="1">
        <f t="shared" si="6"/>
        <v>28</v>
      </c>
      <c r="H93" s="1">
        <f t="shared" si="7"/>
        <v>21</v>
      </c>
      <c r="I93" s="1">
        <f t="shared" si="4"/>
        <v>4.5747109785033828</v>
      </c>
      <c r="J93" s="1">
        <f t="shared" si="5"/>
        <v>4.6151205168412597</v>
      </c>
    </row>
    <row r="94" spans="4:10" x14ac:dyDescent="0.3">
      <c r="D94" s="1" t="s">
        <v>4</v>
      </c>
      <c r="E94" s="1">
        <v>95</v>
      </c>
      <c r="F94" s="1">
        <v>103</v>
      </c>
      <c r="G94" s="1">
        <f t="shared" si="6"/>
        <v>35</v>
      </c>
      <c r="H94" s="1">
        <f t="shared" si="7"/>
        <v>14</v>
      </c>
      <c r="I94" s="1">
        <f t="shared" si="4"/>
        <v>4.5538768916005408</v>
      </c>
      <c r="J94" s="1">
        <f t="shared" si="5"/>
        <v>4.6347289882296359</v>
      </c>
    </row>
    <row r="95" spans="4:10" x14ac:dyDescent="0.3">
      <c r="D95" s="1" t="s">
        <v>4</v>
      </c>
      <c r="E95" s="1">
        <v>92</v>
      </c>
      <c r="F95" s="1">
        <v>95</v>
      </c>
      <c r="G95" s="1">
        <f t="shared" si="6"/>
        <v>43</v>
      </c>
      <c r="H95" s="1">
        <f t="shared" si="7"/>
        <v>38</v>
      </c>
      <c r="I95" s="1">
        <f t="shared" si="4"/>
        <v>4.5217885770490405</v>
      </c>
      <c r="J95" s="1">
        <f t="shared" si="5"/>
        <v>4.5538768916005408</v>
      </c>
    </row>
    <row r="96" spans="4:10" x14ac:dyDescent="0.3">
      <c r="D96" s="1" t="s">
        <v>4</v>
      </c>
      <c r="E96" s="1">
        <v>93</v>
      </c>
      <c r="F96" s="1">
        <v>100</v>
      </c>
      <c r="G96" s="1">
        <f t="shared" si="6"/>
        <v>42</v>
      </c>
      <c r="H96" s="1">
        <f t="shared" si="7"/>
        <v>29</v>
      </c>
      <c r="I96" s="1">
        <f t="shared" si="4"/>
        <v>4.5325994931532563</v>
      </c>
      <c r="J96" s="1">
        <f t="shared" si="5"/>
        <v>4.6051701859880918</v>
      </c>
    </row>
    <row r="97" spans="4:10" x14ac:dyDescent="0.3">
      <c r="D97" s="1" t="s">
        <v>4</v>
      </c>
      <c r="E97" s="1">
        <v>90</v>
      </c>
      <c r="F97" s="1">
        <v>96</v>
      </c>
      <c r="G97" s="1">
        <f t="shared" si="6"/>
        <v>47</v>
      </c>
      <c r="H97" s="1">
        <f t="shared" si="7"/>
        <v>37</v>
      </c>
      <c r="I97" s="1">
        <f t="shared" si="4"/>
        <v>4.499809670330265</v>
      </c>
      <c r="J97" s="1">
        <f t="shared" si="5"/>
        <v>4.5643481914678361</v>
      </c>
    </row>
    <row r="98" spans="4:10" x14ac:dyDescent="0.3">
      <c r="D98" s="1" t="s">
        <v>4</v>
      </c>
      <c r="E98" s="1">
        <v>110</v>
      </c>
      <c r="F98" s="1">
        <v>103</v>
      </c>
      <c r="G98" s="1">
        <f t="shared" si="6"/>
        <v>1</v>
      </c>
      <c r="H98" s="1">
        <f t="shared" si="7"/>
        <v>14</v>
      </c>
      <c r="I98" s="1">
        <f t="shared" si="4"/>
        <v>4.7004803657924166</v>
      </c>
      <c r="J98" s="1">
        <f t="shared" si="5"/>
        <v>4.6347289882296359</v>
      </c>
    </row>
    <row r="99" spans="4:10" x14ac:dyDescent="0.3">
      <c r="D99" s="1" t="s">
        <v>4</v>
      </c>
      <c r="E99" s="1">
        <v>101</v>
      </c>
      <c r="F99" s="1">
        <v>90</v>
      </c>
      <c r="G99" s="1">
        <f t="shared" si="6"/>
        <v>18</v>
      </c>
      <c r="H99" s="1">
        <f t="shared" si="7"/>
        <v>47</v>
      </c>
      <c r="I99" s="1">
        <f t="shared" si="4"/>
        <v>4.6151205168412597</v>
      </c>
      <c r="J99" s="1">
        <f t="shared" si="5"/>
        <v>4.499809670330265</v>
      </c>
    </row>
    <row r="100" spans="4:10" x14ac:dyDescent="0.3">
      <c r="D100" s="1" t="s">
        <v>4</v>
      </c>
      <c r="E100" s="1">
        <v>90</v>
      </c>
      <c r="F100" s="1">
        <v>110</v>
      </c>
      <c r="G100" s="1">
        <f t="shared" si="6"/>
        <v>47</v>
      </c>
      <c r="H100" s="1">
        <f t="shared" si="7"/>
        <v>1</v>
      </c>
      <c r="I100" s="1">
        <f t="shared" si="4"/>
        <v>4.499809670330265</v>
      </c>
      <c r="J100" s="1">
        <f t="shared" si="5"/>
        <v>4.7004803657924166</v>
      </c>
    </row>
    <row r="101" spans="4:10" x14ac:dyDescent="0.3">
      <c r="D101" s="1" t="s">
        <v>4</v>
      </c>
      <c r="E101" s="1">
        <v>98</v>
      </c>
      <c r="F101" s="1">
        <v>106</v>
      </c>
      <c r="G101" s="1">
        <f t="shared" si="6"/>
        <v>23</v>
      </c>
      <c r="H101" s="1">
        <f t="shared" si="7"/>
        <v>7</v>
      </c>
      <c r="I101" s="1">
        <f t="shared" si="4"/>
        <v>4.5849674786705723</v>
      </c>
      <c r="J101" s="1">
        <f t="shared" si="5"/>
        <v>4.6634390941120669</v>
      </c>
    </row>
    <row r="102" spans="4:10" x14ac:dyDescent="0.3">
      <c r="D102" s="1" t="s">
        <v>4</v>
      </c>
      <c r="E102" s="1">
        <v>90</v>
      </c>
      <c r="F102" s="1">
        <v>104</v>
      </c>
      <c r="G102" s="1">
        <f t="shared" si="6"/>
        <v>47</v>
      </c>
      <c r="H102" s="1">
        <f t="shared" si="7"/>
        <v>11</v>
      </c>
      <c r="I102" s="1">
        <f t="shared" si="4"/>
        <v>4.499809670330265</v>
      </c>
      <c r="J102" s="1">
        <f t="shared" si="5"/>
        <v>4.6443908991413725</v>
      </c>
    </row>
    <row r="103" spans="4:10" x14ac:dyDescent="0.3">
      <c r="D103" s="1" t="s">
        <v>4</v>
      </c>
      <c r="E103" s="1">
        <v>109</v>
      </c>
      <c r="F103" s="1">
        <v>90</v>
      </c>
      <c r="G103" s="1">
        <f t="shared" si="6"/>
        <v>2</v>
      </c>
      <c r="H103" s="1">
        <f t="shared" si="7"/>
        <v>47</v>
      </c>
      <c r="I103" s="1">
        <f t="shared" si="4"/>
        <v>4.6913478822291435</v>
      </c>
      <c r="J103" s="1">
        <f t="shared" si="5"/>
        <v>4.499809670330265</v>
      </c>
    </row>
    <row r="104" spans="4:10" x14ac:dyDescent="0.3">
      <c r="D104" s="1" t="s">
        <v>4</v>
      </c>
      <c r="E104" s="1">
        <v>103</v>
      </c>
      <c r="F104" s="1">
        <v>100</v>
      </c>
      <c r="G104" s="1">
        <f t="shared" si="6"/>
        <v>15</v>
      </c>
      <c r="H104" s="1">
        <f t="shared" si="7"/>
        <v>29</v>
      </c>
      <c r="I104" s="1">
        <f t="shared" si="4"/>
        <v>4.6347289882296359</v>
      </c>
      <c r="J104" s="1">
        <f t="shared" si="5"/>
        <v>4.6051701859880918</v>
      </c>
    </row>
  </sheetData>
  <printOptions headings="1" gridLines="1"/>
  <pageMargins left="0.7" right="0.7" top="0.75" bottom="0.75" header="0.3" footer="0.3"/>
  <pageSetup scale="4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EA6BB-27A1-490A-BD55-9330D4456C25}">
  <sheetPr>
    <pageSetUpPr fitToPage="1"/>
  </sheetPr>
  <dimension ref="D4:J104"/>
  <sheetViews>
    <sheetView zoomScale="110" zoomScaleNormal="110" workbookViewId="0">
      <selection sqref="A1:XFD1048576"/>
    </sheetView>
  </sheetViews>
  <sheetFormatPr defaultRowHeight="14.4" x14ac:dyDescent="0.3"/>
  <cols>
    <col min="1" max="6" width="8.796875" style="1"/>
    <col min="7" max="7" width="10.19921875" style="1" customWidth="1"/>
    <col min="8" max="16384" width="8.796875" style="1"/>
  </cols>
  <sheetData>
    <row r="4" spans="4:10" x14ac:dyDescent="0.3">
      <c r="D4" s="1" t="s">
        <v>0</v>
      </c>
      <c r="E4" s="1" t="s">
        <v>1</v>
      </c>
      <c r="F4" s="1" t="s">
        <v>2</v>
      </c>
      <c r="G4" s="1" t="s">
        <v>5</v>
      </c>
      <c r="H4" s="1" t="s">
        <v>6</v>
      </c>
      <c r="I4" s="1" t="s">
        <v>7</v>
      </c>
      <c r="J4" s="1" t="s">
        <v>8</v>
      </c>
    </row>
    <row r="5" spans="4:10" x14ac:dyDescent="0.3">
      <c r="D5" s="1" t="s">
        <v>3</v>
      </c>
      <c r="E5" s="1">
        <v>34</v>
      </c>
      <c r="F5" s="1">
        <v>61</v>
      </c>
      <c r="G5" s="1">
        <f>RANK(E5,E$5:E$104,0)</f>
        <v>78</v>
      </c>
      <c r="H5" s="1">
        <f>RANK(F5,F$5:F$104,0)</f>
        <v>60</v>
      </c>
      <c r="I5" s="1">
        <f>LN(E5)</f>
        <v>3.5263605246161616</v>
      </c>
      <c r="J5" s="1">
        <f>LN(F5)</f>
        <v>4.1108738641733114</v>
      </c>
    </row>
    <row r="6" spans="4:10" x14ac:dyDescent="0.3">
      <c r="D6" s="1" t="s">
        <v>3</v>
      </c>
      <c r="E6" s="1">
        <v>36</v>
      </c>
      <c r="F6" s="1">
        <v>60</v>
      </c>
      <c r="G6" s="1">
        <f t="shared" ref="G6:H69" si="0">RANK(E6,E$5:E$104,0)</f>
        <v>72</v>
      </c>
      <c r="H6" s="1">
        <f t="shared" si="0"/>
        <v>63</v>
      </c>
      <c r="I6" s="1">
        <f t="shared" ref="I6:J54" si="1">LN(E6)</f>
        <v>3.5835189384561099</v>
      </c>
      <c r="J6" s="1">
        <f t="shared" si="1"/>
        <v>4.0943445622221004</v>
      </c>
    </row>
    <row r="7" spans="4:10" x14ac:dyDescent="0.3">
      <c r="D7" s="1" t="s">
        <v>3</v>
      </c>
      <c r="E7" s="1">
        <v>39</v>
      </c>
      <c r="F7" s="1">
        <v>50</v>
      </c>
      <c r="G7" s="1">
        <f t="shared" si="0"/>
        <v>66</v>
      </c>
      <c r="H7" s="1">
        <f t="shared" si="0"/>
        <v>89</v>
      </c>
      <c r="I7" s="1">
        <f t="shared" si="1"/>
        <v>3.6635616461296463</v>
      </c>
      <c r="J7" s="1">
        <f t="shared" si="1"/>
        <v>3.912023005428146</v>
      </c>
    </row>
    <row r="8" spans="4:10" x14ac:dyDescent="0.3">
      <c r="D8" s="1" t="s">
        <v>3</v>
      </c>
      <c r="E8" s="1">
        <v>33</v>
      </c>
      <c r="F8" s="1">
        <v>53</v>
      </c>
      <c r="G8" s="1">
        <f t="shared" si="0"/>
        <v>82</v>
      </c>
      <c r="H8" s="1">
        <f t="shared" si="0"/>
        <v>79</v>
      </c>
      <c r="I8" s="1">
        <f t="shared" si="1"/>
        <v>3.4965075614664802</v>
      </c>
      <c r="J8" s="1">
        <f t="shared" si="1"/>
        <v>3.970291913552122</v>
      </c>
    </row>
    <row r="9" spans="4:10" x14ac:dyDescent="0.3">
      <c r="D9" s="1" t="s">
        <v>3</v>
      </c>
      <c r="E9" s="1">
        <v>40</v>
      </c>
      <c r="F9" s="1">
        <v>48</v>
      </c>
      <c r="G9" s="1">
        <f t="shared" si="0"/>
        <v>64</v>
      </c>
      <c r="H9" s="1">
        <f t="shared" si="0"/>
        <v>92</v>
      </c>
      <c r="I9" s="1">
        <f t="shared" si="1"/>
        <v>3.6888794541139363</v>
      </c>
      <c r="J9" s="1">
        <f t="shared" si="1"/>
        <v>3.8712010109078911</v>
      </c>
    </row>
    <row r="10" spans="4:10" x14ac:dyDescent="0.3">
      <c r="D10" s="1" t="s">
        <v>3</v>
      </c>
      <c r="E10" s="1">
        <v>27</v>
      </c>
      <c r="F10" s="1">
        <v>61</v>
      </c>
      <c r="G10" s="1">
        <f t="shared" si="0"/>
        <v>96</v>
      </c>
      <c r="H10" s="1">
        <f t="shared" si="0"/>
        <v>60</v>
      </c>
      <c r="I10" s="1">
        <f t="shared" si="1"/>
        <v>3.2958368660043291</v>
      </c>
      <c r="J10" s="1">
        <f t="shared" si="1"/>
        <v>4.1108738641733114</v>
      </c>
    </row>
    <row r="11" spans="4:10" x14ac:dyDescent="0.3">
      <c r="D11" s="1" t="s">
        <v>3</v>
      </c>
      <c r="E11" s="1">
        <v>33</v>
      </c>
      <c r="F11" s="1">
        <v>45</v>
      </c>
      <c r="G11" s="1">
        <f t="shared" si="0"/>
        <v>82</v>
      </c>
      <c r="H11" s="1">
        <f t="shared" si="0"/>
        <v>97</v>
      </c>
      <c r="I11" s="1">
        <f t="shared" si="1"/>
        <v>3.4965075614664802</v>
      </c>
      <c r="J11" s="1">
        <f t="shared" si="1"/>
        <v>3.8066624897703196</v>
      </c>
    </row>
    <row r="12" spans="4:10" x14ac:dyDescent="0.3">
      <c r="D12" s="1" t="s">
        <v>3</v>
      </c>
      <c r="E12" s="1">
        <v>37</v>
      </c>
      <c r="F12" s="1">
        <v>59</v>
      </c>
      <c r="G12" s="1">
        <f t="shared" si="0"/>
        <v>69</v>
      </c>
      <c r="H12" s="1">
        <f t="shared" si="0"/>
        <v>64</v>
      </c>
      <c r="I12" s="1">
        <f t="shared" si="1"/>
        <v>3.6109179126442243</v>
      </c>
      <c r="J12" s="1">
        <f t="shared" si="1"/>
        <v>4.0775374439057197</v>
      </c>
    </row>
    <row r="13" spans="4:10" x14ac:dyDescent="0.3">
      <c r="D13" s="1" t="s">
        <v>3</v>
      </c>
      <c r="E13" s="1">
        <v>28</v>
      </c>
      <c r="F13" s="1">
        <v>62</v>
      </c>
      <c r="G13" s="1">
        <f t="shared" si="0"/>
        <v>93</v>
      </c>
      <c r="H13" s="1">
        <f t="shared" si="0"/>
        <v>58</v>
      </c>
      <c r="I13" s="1">
        <f t="shared" si="1"/>
        <v>3.3322045101752038</v>
      </c>
      <c r="J13" s="1">
        <f t="shared" si="1"/>
        <v>4.1271343850450917</v>
      </c>
    </row>
    <row r="14" spans="4:10" x14ac:dyDescent="0.3">
      <c r="D14" s="1" t="s">
        <v>3</v>
      </c>
      <c r="E14" s="1">
        <v>41</v>
      </c>
      <c r="F14" s="1">
        <v>65</v>
      </c>
      <c r="G14" s="1">
        <f t="shared" si="0"/>
        <v>62</v>
      </c>
      <c r="H14" s="1">
        <f t="shared" si="0"/>
        <v>51</v>
      </c>
      <c r="I14" s="1">
        <f t="shared" si="1"/>
        <v>3.713572066704308</v>
      </c>
      <c r="J14" s="1">
        <f t="shared" si="1"/>
        <v>4.1743872698956368</v>
      </c>
    </row>
    <row r="15" spans="4:10" x14ac:dyDescent="0.3">
      <c r="D15" s="1" t="s">
        <v>3</v>
      </c>
      <c r="E15" s="1">
        <v>37</v>
      </c>
      <c r="F15" s="1">
        <v>51</v>
      </c>
      <c r="G15" s="1">
        <f t="shared" si="0"/>
        <v>69</v>
      </c>
      <c r="H15" s="1">
        <f t="shared" si="0"/>
        <v>87</v>
      </c>
      <c r="I15" s="1">
        <f t="shared" si="1"/>
        <v>3.6109179126442243</v>
      </c>
      <c r="J15" s="1">
        <f t="shared" si="1"/>
        <v>3.9318256327243257</v>
      </c>
    </row>
    <row r="16" spans="4:10" x14ac:dyDescent="0.3">
      <c r="D16" s="1" t="s">
        <v>3</v>
      </c>
      <c r="E16" s="1">
        <v>39</v>
      </c>
      <c r="F16" s="1">
        <v>54</v>
      </c>
      <c r="G16" s="1">
        <f t="shared" si="0"/>
        <v>66</v>
      </c>
      <c r="H16" s="1">
        <f t="shared" si="0"/>
        <v>78</v>
      </c>
      <c r="I16" s="1">
        <f t="shared" si="1"/>
        <v>3.6635616461296463</v>
      </c>
      <c r="J16" s="1">
        <f t="shared" si="1"/>
        <v>3.9889840465642745</v>
      </c>
    </row>
    <row r="17" spans="4:10" x14ac:dyDescent="0.3">
      <c r="D17" s="1" t="s">
        <v>3</v>
      </c>
      <c r="E17" s="1">
        <v>45</v>
      </c>
      <c r="F17" s="1">
        <v>48</v>
      </c>
      <c r="G17" s="1">
        <f t="shared" si="0"/>
        <v>51</v>
      </c>
      <c r="H17" s="1">
        <f t="shared" si="0"/>
        <v>92</v>
      </c>
      <c r="I17" s="1">
        <f t="shared" si="1"/>
        <v>3.8066624897703196</v>
      </c>
      <c r="J17" s="1">
        <f t="shared" si="1"/>
        <v>3.8712010109078911</v>
      </c>
    </row>
    <row r="18" spans="4:10" x14ac:dyDescent="0.3">
      <c r="D18" s="1" t="s">
        <v>3</v>
      </c>
      <c r="E18" s="1">
        <v>35</v>
      </c>
      <c r="F18" s="1">
        <v>58</v>
      </c>
      <c r="G18" s="1">
        <f t="shared" si="0"/>
        <v>76</v>
      </c>
      <c r="H18" s="1">
        <f t="shared" si="0"/>
        <v>65</v>
      </c>
      <c r="I18" s="1">
        <f t="shared" si="1"/>
        <v>3.5553480614894135</v>
      </c>
      <c r="J18" s="1">
        <f t="shared" si="1"/>
        <v>4.0604430105464191</v>
      </c>
    </row>
    <row r="19" spans="4:10" x14ac:dyDescent="0.3">
      <c r="D19" s="1" t="s">
        <v>3</v>
      </c>
      <c r="E19" s="1">
        <v>43</v>
      </c>
      <c r="F19" s="1">
        <v>56</v>
      </c>
      <c r="G19" s="1">
        <f t="shared" si="0"/>
        <v>59</v>
      </c>
      <c r="H19" s="1">
        <f t="shared" si="0"/>
        <v>72</v>
      </c>
      <c r="I19" s="1">
        <f t="shared" si="1"/>
        <v>3.7612001156935624</v>
      </c>
      <c r="J19" s="1">
        <f t="shared" si="1"/>
        <v>4.0253516907351496</v>
      </c>
    </row>
    <row r="20" spans="4:10" x14ac:dyDescent="0.3">
      <c r="D20" s="1" t="s">
        <v>3</v>
      </c>
      <c r="E20" s="1">
        <v>35</v>
      </c>
      <c r="F20" s="1">
        <v>56</v>
      </c>
      <c r="G20" s="1">
        <f t="shared" si="0"/>
        <v>76</v>
      </c>
      <c r="H20" s="1">
        <f t="shared" si="0"/>
        <v>72</v>
      </c>
      <c r="I20" s="1">
        <f t="shared" si="1"/>
        <v>3.5553480614894135</v>
      </c>
      <c r="J20" s="1">
        <f t="shared" si="1"/>
        <v>4.0253516907351496</v>
      </c>
    </row>
    <row r="21" spans="4:10" x14ac:dyDescent="0.3">
      <c r="D21" s="1" t="s">
        <v>3</v>
      </c>
      <c r="E21" s="1">
        <v>33</v>
      </c>
      <c r="F21" s="1">
        <v>51</v>
      </c>
      <c r="G21" s="1">
        <f t="shared" si="0"/>
        <v>82</v>
      </c>
      <c r="H21" s="1">
        <f t="shared" si="0"/>
        <v>87</v>
      </c>
      <c r="I21" s="1">
        <f t="shared" si="1"/>
        <v>3.4965075614664802</v>
      </c>
      <c r="J21" s="1">
        <f t="shared" si="1"/>
        <v>3.9318256327243257</v>
      </c>
    </row>
    <row r="22" spans="4:10" x14ac:dyDescent="0.3">
      <c r="D22" s="1" t="s">
        <v>3</v>
      </c>
      <c r="E22" s="1">
        <v>44</v>
      </c>
      <c r="F22" s="1">
        <v>50</v>
      </c>
      <c r="G22" s="1">
        <f t="shared" si="0"/>
        <v>56</v>
      </c>
      <c r="H22" s="1">
        <f t="shared" si="0"/>
        <v>89</v>
      </c>
      <c r="I22" s="1">
        <f t="shared" si="1"/>
        <v>3.784189633918261</v>
      </c>
      <c r="J22" s="1">
        <f t="shared" si="1"/>
        <v>3.912023005428146</v>
      </c>
    </row>
    <row r="23" spans="4:10" x14ac:dyDescent="0.3">
      <c r="D23" s="1" t="s">
        <v>3</v>
      </c>
      <c r="E23" s="1">
        <v>40</v>
      </c>
      <c r="F23" s="1">
        <v>57</v>
      </c>
      <c r="G23" s="1">
        <f t="shared" si="0"/>
        <v>64</v>
      </c>
      <c r="H23" s="1">
        <f t="shared" si="0"/>
        <v>70</v>
      </c>
      <c r="I23" s="1">
        <f t="shared" si="1"/>
        <v>3.6888794541139363</v>
      </c>
      <c r="J23" s="1">
        <f t="shared" si="1"/>
        <v>4.0430512678345503</v>
      </c>
    </row>
    <row r="24" spans="4:10" x14ac:dyDescent="0.3">
      <c r="D24" s="1" t="s">
        <v>3</v>
      </c>
      <c r="E24" s="1">
        <v>45</v>
      </c>
      <c r="F24" s="1">
        <v>62</v>
      </c>
      <c r="G24" s="1">
        <f t="shared" si="0"/>
        <v>51</v>
      </c>
      <c r="H24" s="1">
        <f t="shared" si="0"/>
        <v>58</v>
      </c>
      <c r="I24" s="1">
        <f t="shared" si="1"/>
        <v>3.8066624897703196</v>
      </c>
      <c r="J24" s="1">
        <f t="shared" si="1"/>
        <v>4.1271343850450917</v>
      </c>
    </row>
    <row r="25" spans="4:10" x14ac:dyDescent="0.3">
      <c r="D25" s="1" t="s">
        <v>3</v>
      </c>
      <c r="E25" s="1">
        <v>27</v>
      </c>
      <c r="F25" s="1">
        <v>58</v>
      </c>
      <c r="G25" s="1">
        <f t="shared" si="0"/>
        <v>96</v>
      </c>
      <c r="H25" s="1">
        <f t="shared" si="0"/>
        <v>65</v>
      </c>
      <c r="I25" s="1">
        <f t="shared" si="1"/>
        <v>3.2958368660043291</v>
      </c>
      <c r="J25" s="1">
        <f t="shared" si="1"/>
        <v>4.0604430105464191</v>
      </c>
    </row>
    <row r="26" spans="4:10" x14ac:dyDescent="0.3">
      <c r="D26" s="1" t="s">
        <v>3</v>
      </c>
      <c r="E26" s="1">
        <v>26</v>
      </c>
      <c r="F26" s="1">
        <v>63</v>
      </c>
      <c r="G26" s="1">
        <f t="shared" si="0"/>
        <v>98</v>
      </c>
      <c r="H26" s="1">
        <f t="shared" si="0"/>
        <v>55</v>
      </c>
      <c r="I26" s="1">
        <f t="shared" si="1"/>
        <v>3.2580965380214821</v>
      </c>
      <c r="J26" s="1">
        <f t="shared" si="1"/>
        <v>4.1431347263915326</v>
      </c>
    </row>
    <row r="27" spans="4:10" x14ac:dyDescent="0.3">
      <c r="D27" s="1" t="s">
        <v>3</v>
      </c>
      <c r="E27" s="1">
        <v>39</v>
      </c>
      <c r="F27" s="1">
        <v>58</v>
      </c>
      <c r="G27" s="1">
        <f t="shared" si="0"/>
        <v>66</v>
      </c>
      <c r="H27" s="1">
        <f t="shared" si="0"/>
        <v>65</v>
      </c>
      <c r="I27" s="1">
        <f t="shared" si="1"/>
        <v>3.6635616461296463</v>
      </c>
      <c r="J27" s="1">
        <f t="shared" si="1"/>
        <v>4.0604430105464191</v>
      </c>
    </row>
    <row r="28" spans="4:10" x14ac:dyDescent="0.3">
      <c r="D28" s="1" t="s">
        <v>3</v>
      </c>
      <c r="E28" s="1">
        <v>44</v>
      </c>
      <c r="F28" s="1">
        <v>65</v>
      </c>
      <c r="G28" s="1">
        <f t="shared" si="0"/>
        <v>56</v>
      </c>
      <c r="H28" s="1">
        <f t="shared" si="0"/>
        <v>51</v>
      </c>
      <c r="I28" s="1">
        <f t="shared" si="1"/>
        <v>3.784189633918261</v>
      </c>
      <c r="J28" s="1">
        <f t="shared" si="1"/>
        <v>4.1743872698956368</v>
      </c>
    </row>
    <row r="29" spans="4:10" x14ac:dyDescent="0.3">
      <c r="D29" s="1" t="s">
        <v>3</v>
      </c>
      <c r="E29" s="1">
        <v>37</v>
      </c>
      <c r="F29" s="1">
        <v>47</v>
      </c>
      <c r="G29" s="1">
        <f t="shared" si="0"/>
        <v>69</v>
      </c>
      <c r="H29" s="1">
        <f t="shared" si="0"/>
        <v>94</v>
      </c>
      <c r="I29" s="1">
        <f t="shared" si="1"/>
        <v>3.6109179126442243</v>
      </c>
      <c r="J29" s="1">
        <f t="shared" si="1"/>
        <v>3.8501476017100584</v>
      </c>
    </row>
    <row r="30" spans="4:10" x14ac:dyDescent="0.3">
      <c r="D30" s="1" t="s">
        <v>3</v>
      </c>
      <c r="E30" s="1">
        <v>28</v>
      </c>
      <c r="F30" s="1">
        <v>63</v>
      </c>
      <c r="G30" s="1">
        <f t="shared" si="0"/>
        <v>93</v>
      </c>
      <c r="H30" s="1">
        <f t="shared" si="0"/>
        <v>55</v>
      </c>
      <c r="I30" s="1">
        <f t="shared" si="1"/>
        <v>3.3322045101752038</v>
      </c>
      <c r="J30" s="1">
        <f t="shared" si="1"/>
        <v>4.1431347263915326</v>
      </c>
    </row>
    <row r="31" spans="4:10" x14ac:dyDescent="0.3">
      <c r="D31" s="1" t="s">
        <v>3</v>
      </c>
      <c r="E31" s="1">
        <v>33</v>
      </c>
      <c r="F31" s="1">
        <v>52</v>
      </c>
      <c r="G31" s="1">
        <f t="shared" si="0"/>
        <v>82</v>
      </c>
      <c r="H31" s="1">
        <f t="shared" si="0"/>
        <v>81</v>
      </c>
      <c r="I31" s="1">
        <f t="shared" si="1"/>
        <v>3.4965075614664802</v>
      </c>
      <c r="J31" s="1">
        <f t="shared" si="1"/>
        <v>3.9512437185814275</v>
      </c>
    </row>
    <row r="32" spans="4:10" x14ac:dyDescent="0.3">
      <c r="D32" s="1" t="s">
        <v>3</v>
      </c>
      <c r="E32" s="1">
        <v>36</v>
      </c>
      <c r="F32" s="1">
        <v>65</v>
      </c>
      <c r="G32" s="1">
        <f t="shared" si="0"/>
        <v>72</v>
      </c>
      <c r="H32" s="1">
        <f t="shared" si="0"/>
        <v>51</v>
      </c>
      <c r="I32" s="1">
        <f t="shared" si="1"/>
        <v>3.5835189384561099</v>
      </c>
      <c r="J32" s="1">
        <f t="shared" si="1"/>
        <v>4.1743872698956368</v>
      </c>
    </row>
    <row r="33" spans="4:10" x14ac:dyDescent="0.3">
      <c r="D33" s="1" t="s">
        <v>3</v>
      </c>
      <c r="E33" s="1">
        <v>30</v>
      </c>
      <c r="F33" s="1">
        <v>47</v>
      </c>
      <c r="G33" s="1">
        <f t="shared" si="0"/>
        <v>90</v>
      </c>
      <c r="H33" s="1">
        <f t="shared" si="0"/>
        <v>94</v>
      </c>
      <c r="I33" s="1">
        <f t="shared" si="1"/>
        <v>3.4011973816621555</v>
      </c>
      <c r="J33" s="1">
        <f t="shared" si="1"/>
        <v>3.8501476017100584</v>
      </c>
    </row>
    <row r="34" spans="4:10" x14ac:dyDescent="0.3">
      <c r="D34" s="1" t="s">
        <v>3</v>
      </c>
      <c r="E34" s="1">
        <v>25</v>
      </c>
      <c r="F34" s="1">
        <v>52</v>
      </c>
      <c r="G34" s="1">
        <f t="shared" si="0"/>
        <v>100</v>
      </c>
      <c r="H34" s="1">
        <f t="shared" si="0"/>
        <v>81</v>
      </c>
      <c r="I34" s="1">
        <f t="shared" si="1"/>
        <v>3.2188758248682006</v>
      </c>
      <c r="J34" s="1">
        <f t="shared" si="1"/>
        <v>3.9512437185814275</v>
      </c>
    </row>
    <row r="35" spans="4:10" x14ac:dyDescent="0.3">
      <c r="D35" s="1" t="s">
        <v>3</v>
      </c>
      <c r="E35" s="1">
        <v>34</v>
      </c>
      <c r="F35" s="1">
        <v>53</v>
      </c>
      <c r="G35" s="1">
        <f t="shared" si="0"/>
        <v>78</v>
      </c>
      <c r="H35" s="1">
        <f t="shared" si="0"/>
        <v>79</v>
      </c>
      <c r="I35" s="1">
        <f t="shared" si="1"/>
        <v>3.5263605246161616</v>
      </c>
      <c r="J35" s="1">
        <f t="shared" si="1"/>
        <v>3.970291913552122</v>
      </c>
    </row>
    <row r="36" spans="4:10" x14ac:dyDescent="0.3">
      <c r="D36" s="1" t="s">
        <v>3</v>
      </c>
      <c r="E36" s="1">
        <v>45</v>
      </c>
      <c r="F36" s="1">
        <v>52</v>
      </c>
      <c r="G36" s="1">
        <f t="shared" si="0"/>
        <v>51</v>
      </c>
      <c r="H36" s="1">
        <f t="shared" si="0"/>
        <v>81</v>
      </c>
      <c r="I36" s="1">
        <f t="shared" si="1"/>
        <v>3.8066624897703196</v>
      </c>
      <c r="J36" s="1">
        <f t="shared" si="1"/>
        <v>3.9512437185814275</v>
      </c>
    </row>
    <row r="37" spans="4:10" x14ac:dyDescent="0.3">
      <c r="D37" s="1" t="s">
        <v>3</v>
      </c>
      <c r="E37" s="1">
        <v>45</v>
      </c>
      <c r="F37" s="1">
        <v>46</v>
      </c>
      <c r="G37" s="1">
        <f t="shared" si="0"/>
        <v>51</v>
      </c>
      <c r="H37" s="1">
        <f t="shared" si="0"/>
        <v>96</v>
      </c>
      <c r="I37" s="1">
        <f t="shared" si="1"/>
        <v>3.8066624897703196</v>
      </c>
      <c r="J37" s="1">
        <f t="shared" si="1"/>
        <v>3.8286413964890951</v>
      </c>
    </row>
    <row r="38" spans="4:10" x14ac:dyDescent="0.3">
      <c r="D38" s="1" t="s">
        <v>3</v>
      </c>
      <c r="E38" s="1">
        <v>26</v>
      </c>
      <c r="F38" s="1">
        <v>55</v>
      </c>
      <c r="G38" s="1">
        <f t="shared" si="0"/>
        <v>98</v>
      </c>
      <c r="H38" s="1">
        <f t="shared" si="0"/>
        <v>75</v>
      </c>
      <c r="I38" s="1">
        <f t="shared" si="1"/>
        <v>3.2580965380214821</v>
      </c>
      <c r="J38" s="1">
        <f t="shared" si="1"/>
        <v>4.0073331852324712</v>
      </c>
    </row>
    <row r="39" spans="4:10" x14ac:dyDescent="0.3">
      <c r="D39" s="1" t="s">
        <v>3</v>
      </c>
      <c r="E39" s="1">
        <v>34</v>
      </c>
      <c r="F39" s="1">
        <v>64</v>
      </c>
      <c r="G39" s="1">
        <f t="shared" si="0"/>
        <v>78</v>
      </c>
      <c r="H39" s="1">
        <f t="shared" si="0"/>
        <v>54</v>
      </c>
      <c r="I39" s="1">
        <f t="shared" si="1"/>
        <v>3.5263605246161616</v>
      </c>
      <c r="J39" s="1">
        <f t="shared" si="1"/>
        <v>4.1588830833596715</v>
      </c>
    </row>
    <row r="40" spans="4:10" x14ac:dyDescent="0.3">
      <c r="D40" s="1" t="s">
        <v>3</v>
      </c>
      <c r="E40" s="1">
        <v>33</v>
      </c>
      <c r="F40" s="1">
        <v>57</v>
      </c>
      <c r="G40" s="1">
        <f t="shared" si="0"/>
        <v>82</v>
      </c>
      <c r="H40" s="1">
        <f t="shared" si="0"/>
        <v>70</v>
      </c>
      <c r="I40" s="1">
        <f t="shared" si="1"/>
        <v>3.4965075614664802</v>
      </c>
      <c r="J40" s="1">
        <f t="shared" si="1"/>
        <v>4.0430512678345503</v>
      </c>
    </row>
    <row r="41" spans="4:10" x14ac:dyDescent="0.3">
      <c r="D41" s="1" t="s">
        <v>3</v>
      </c>
      <c r="E41" s="1">
        <v>30</v>
      </c>
      <c r="F41" s="1">
        <v>52</v>
      </c>
      <c r="G41" s="1">
        <f t="shared" si="0"/>
        <v>90</v>
      </c>
      <c r="H41" s="1">
        <f t="shared" si="0"/>
        <v>81</v>
      </c>
      <c r="I41" s="1">
        <f t="shared" si="1"/>
        <v>3.4011973816621555</v>
      </c>
      <c r="J41" s="1">
        <f t="shared" si="1"/>
        <v>3.9512437185814275</v>
      </c>
    </row>
    <row r="42" spans="4:10" x14ac:dyDescent="0.3">
      <c r="D42" s="1" t="s">
        <v>3</v>
      </c>
      <c r="E42" s="1">
        <v>33</v>
      </c>
      <c r="F42" s="1">
        <v>45</v>
      </c>
      <c r="G42" s="1">
        <f t="shared" si="0"/>
        <v>82</v>
      </c>
      <c r="H42" s="1">
        <f t="shared" si="0"/>
        <v>97</v>
      </c>
      <c r="I42" s="1">
        <f t="shared" si="1"/>
        <v>3.4965075614664802</v>
      </c>
      <c r="J42" s="1">
        <f t="shared" si="1"/>
        <v>3.8066624897703196</v>
      </c>
    </row>
    <row r="43" spans="4:10" x14ac:dyDescent="0.3">
      <c r="D43" s="1" t="s">
        <v>3</v>
      </c>
      <c r="E43" s="1">
        <v>43</v>
      </c>
      <c r="F43" s="1">
        <v>55</v>
      </c>
      <c r="G43" s="1">
        <f t="shared" si="0"/>
        <v>59</v>
      </c>
      <c r="H43" s="1">
        <f t="shared" si="0"/>
        <v>75</v>
      </c>
      <c r="I43" s="1">
        <f t="shared" si="1"/>
        <v>3.7612001156935624</v>
      </c>
      <c r="J43" s="1">
        <f t="shared" si="1"/>
        <v>4.0073331852324712</v>
      </c>
    </row>
    <row r="44" spans="4:10" x14ac:dyDescent="0.3">
      <c r="D44" s="1" t="s">
        <v>3</v>
      </c>
      <c r="E44" s="1">
        <v>34</v>
      </c>
      <c r="F44" s="1">
        <v>58</v>
      </c>
      <c r="G44" s="1">
        <f t="shared" si="0"/>
        <v>78</v>
      </c>
      <c r="H44" s="1">
        <f t="shared" si="0"/>
        <v>65</v>
      </c>
      <c r="I44" s="1">
        <f t="shared" si="1"/>
        <v>3.5263605246161616</v>
      </c>
      <c r="J44" s="1">
        <f t="shared" si="1"/>
        <v>4.0604430105464191</v>
      </c>
    </row>
    <row r="45" spans="4:10" x14ac:dyDescent="0.3">
      <c r="D45" s="1" t="s">
        <v>3</v>
      </c>
      <c r="E45" s="1">
        <v>36</v>
      </c>
      <c r="F45" s="1">
        <v>52</v>
      </c>
      <c r="G45" s="1">
        <f t="shared" si="0"/>
        <v>72</v>
      </c>
      <c r="H45" s="1">
        <f t="shared" si="0"/>
        <v>81</v>
      </c>
      <c r="I45" s="1">
        <f t="shared" si="1"/>
        <v>3.5835189384561099</v>
      </c>
      <c r="J45" s="1">
        <f t="shared" si="1"/>
        <v>3.9512437185814275</v>
      </c>
    </row>
    <row r="46" spans="4:10" x14ac:dyDescent="0.3">
      <c r="D46" s="1" t="s">
        <v>3</v>
      </c>
      <c r="E46" s="1">
        <v>30</v>
      </c>
      <c r="F46" s="1">
        <v>45</v>
      </c>
      <c r="G46" s="1">
        <f t="shared" si="0"/>
        <v>90</v>
      </c>
      <c r="H46" s="1">
        <f t="shared" si="0"/>
        <v>97</v>
      </c>
      <c r="I46" s="1">
        <f t="shared" si="1"/>
        <v>3.4011973816621555</v>
      </c>
      <c r="J46" s="1">
        <f t="shared" si="1"/>
        <v>3.8066624897703196</v>
      </c>
    </row>
    <row r="47" spans="4:10" x14ac:dyDescent="0.3">
      <c r="D47" s="1" t="s">
        <v>3</v>
      </c>
      <c r="E47" s="1">
        <v>33</v>
      </c>
      <c r="F47" s="1">
        <v>61</v>
      </c>
      <c r="G47" s="1">
        <f t="shared" si="0"/>
        <v>82</v>
      </c>
      <c r="H47" s="1">
        <f t="shared" si="0"/>
        <v>60</v>
      </c>
      <c r="I47" s="1">
        <f t="shared" si="1"/>
        <v>3.4965075614664802</v>
      </c>
      <c r="J47" s="1">
        <f t="shared" si="1"/>
        <v>4.1108738641733114</v>
      </c>
    </row>
    <row r="48" spans="4:10" x14ac:dyDescent="0.3">
      <c r="D48" s="1" t="s">
        <v>3</v>
      </c>
      <c r="E48" s="1">
        <v>43</v>
      </c>
      <c r="F48" s="1">
        <v>50</v>
      </c>
      <c r="G48" s="1">
        <f t="shared" si="0"/>
        <v>59</v>
      </c>
      <c r="H48" s="1">
        <f t="shared" si="0"/>
        <v>89</v>
      </c>
      <c r="I48" s="1">
        <f t="shared" si="1"/>
        <v>3.7612001156935624</v>
      </c>
      <c r="J48" s="1">
        <f t="shared" si="1"/>
        <v>3.912023005428146</v>
      </c>
    </row>
    <row r="49" spans="4:10" x14ac:dyDescent="0.3">
      <c r="D49" s="1" t="s">
        <v>3</v>
      </c>
      <c r="E49" s="1">
        <v>45</v>
      </c>
      <c r="F49" s="1">
        <v>55</v>
      </c>
      <c r="G49" s="1">
        <f t="shared" si="0"/>
        <v>51</v>
      </c>
      <c r="H49" s="1">
        <f t="shared" si="0"/>
        <v>75</v>
      </c>
      <c r="I49" s="1">
        <f t="shared" si="1"/>
        <v>3.8066624897703196</v>
      </c>
      <c r="J49" s="1">
        <f t="shared" si="1"/>
        <v>4.0073331852324712</v>
      </c>
    </row>
    <row r="50" spans="4:10" x14ac:dyDescent="0.3">
      <c r="D50" s="1" t="s">
        <v>3</v>
      </c>
      <c r="E50" s="1">
        <v>32</v>
      </c>
      <c r="F50" s="1">
        <v>63</v>
      </c>
      <c r="G50" s="1">
        <f t="shared" si="0"/>
        <v>89</v>
      </c>
      <c r="H50" s="1">
        <f t="shared" si="0"/>
        <v>55</v>
      </c>
      <c r="I50" s="1">
        <f t="shared" si="1"/>
        <v>3.4657359027997265</v>
      </c>
      <c r="J50" s="1">
        <f t="shared" si="1"/>
        <v>4.1431347263915326</v>
      </c>
    </row>
    <row r="51" spans="4:10" x14ac:dyDescent="0.3">
      <c r="D51" s="1" t="s">
        <v>3</v>
      </c>
      <c r="E51" s="1">
        <v>36</v>
      </c>
      <c r="F51" s="1">
        <v>58</v>
      </c>
      <c r="G51" s="1">
        <f t="shared" si="0"/>
        <v>72</v>
      </c>
      <c r="H51" s="1">
        <f t="shared" si="0"/>
        <v>65</v>
      </c>
      <c r="I51" s="1">
        <f t="shared" si="1"/>
        <v>3.5835189384561099</v>
      </c>
      <c r="J51" s="1">
        <f t="shared" si="1"/>
        <v>4.0604430105464191</v>
      </c>
    </row>
    <row r="52" spans="4:10" x14ac:dyDescent="0.3">
      <c r="D52" s="1" t="s">
        <v>3</v>
      </c>
      <c r="E52" s="1">
        <v>41</v>
      </c>
      <c r="F52" s="1">
        <v>52</v>
      </c>
      <c r="G52" s="1">
        <f t="shared" si="0"/>
        <v>62</v>
      </c>
      <c r="H52" s="1">
        <f t="shared" si="0"/>
        <v>81</v>
      </c>
      <c r="I52" s="1">
        <f t="shared" si="1"/>
        <v>3.713572066704308</v>
      </c>
      <c r="J52" s="1">
        <f t="shared" si="1"/>
        <v>3.9512437185814275</v>
      </c>
    </row>
    <row r="53" spans="4:10" x14ac:dyDescent="0.3">
      <c r="D53" s="1" t="s">
        <v>3</v>
      </c>
      <c r="E53" s="1">
        <v>28</v>
      </c>
      <c r="F53" s="1">
        <v>56</v>
      </c>
      <c r="G53" s="1">
        <f t="shared" si="0"/>
        <v>93</v>
      </c>
      <c r="H53" s="1">
        <f t="shared" si="0"/>
        <v>72</v>
      </c>
      <c r="I53" s="1">
        <f t="shared" si="1"/>
        <v>3.3322045101752038</v>
      </c>
      <c r="J53" s="1">
        <f t="shared" si="1"/>
        <v>4.0253516907351496</v>
      </c>
    </row>
    <row r="54" spans="4:10" x14ac:dyDescent="0.3">
      <c r="D54" s="1" t="s">
        <v>3</v>
      </c>
      <c r="E54" s="1">
        <v>44</v>
      </c>
      <c r="F54" s="1">
        <v>32</v>
      </c>
      <c r="G54" s="1">
        <f t="shared" si="0"/>
        <v>56</v>
      </c>
      <c r="H54" s="1">
        <f t="shared" si="0"/>
        <v>100</v>
      </c>
      <c r="I54" s="1">
        <f t="shared" si="1"/>
        <v>3.784189633918261</v>
      </c>
      <c r="J54" s="1">
        <f t="shared" si="1"/>
        <v>3.4657359027997265</v>
      </c>
    </row>
    <row r="55" spans="4:10" x14ac:dyDescent="0.3">
      <c r="D55" s="1" t="s">
        <v>4</v>
      </c>
      <c r="E55" s="1">
        <v>109</v>
      </c>
      <c r="F55" s="1">
        <v>97</v>
      </c>
      <c r="G55" s="1">
        <f t="shared" si="0"/>
        <v>2</v>
      </c>
      <c r="H55" s="1">
        <f t="shared" si="0"/>
        <v>5</v>
      </c>
      <c r="I55" s="1">
        <f t="shared" ref="I55:J104" si="2">LN(E55)</f>
        <v>4.6913478822291435</v>
      </c>
      <c r="J55" s="1">
        <f t="shared" si="2"/>
        <v>4.5747109785033828</v>
      </c>
    </row>
    <row r="56" spans="4:10" x14ac:dyDescent="0.3">
      <c r="D56" s="1" t="s">
        <v>4</v>
      </c>
      <c r="E56" s="1">
        <v>94</v>
      </c>
      <c r="F56" s="1">
        <v>97</v>
      </c>
      <c r="G56" s="1">
        <f t="shared" si="0"/>
        <v>38</v>
      </c>
      <c r="H56" s="1">
        <f t="shared" si="0"/>
        <v>5</v>
      </c>
      <c r="I56" s="1">
        <f t="shared" si="2"/>
        <v>4.5432947822700038</v>
      </c>
      <c r="J56" s="1">
        <f t="shared" si="2"/>
        <v>4.5747109785033828</v>
      </c>
    </row>
    <row r="57" spans="4:10" x14ac:dyDescent="0.3">
      <c r="D57" s="1" t="s">
        <v>4</v>
      </c>
      <c r="E57" s="1">
        <v>96</v>
      </c>
      <c r="F57" s="1">
        <v>95</v>
      </c>
      <c r="G57" s="1">
        <f t="shared" si="0"/>
        <v>32</v>
      </c>
      <c r="H57" s="1">
        <f t="shared" si="0"/>
        <v>10</v>
      </c>
      <c r="I57" s="1">
        <f t="shared" si="2"/>
        <v>4.5643481914678361</v>
      </c>
      <c r="J57" s="1">
        <f t="shared" si="2"/>
        <v>4.5538768916005408</v>
      </c>
    </row>
    <row r="58" spans="4:10" x14ac:dyDescent="0.3">
      <c r="D58" s="1" t="s">
        <v>4</v>
      </c>
      <c r="E58" s="1">
        <v>95</v>
      </c>
      <c r="F58" s="1">
        <v>89</v>
      </c>
      <c r="G58" s="1">
        <f t="shared" si="0"/>
        <v>35</v>
      </c>
      <c r="H58" s="1">
        <f t="shared" si="0"/>
        <v>25</v>
      </c>
      <c r="I58" s="1">
        <f t="shared" si="2"/>
        <v>4.5538768916005408</v>
      </c>
      <c r="J58" s="1">
        <f t="shared" si="2"/>
        <v>4.4886363697321396</v>
      </c>
    </row>
    <row r="59" spans="4:10" x14ac:dyDescent="0.3">
      <c r="D59" s="1" t="s">
        <v>4</v>
      </c>
      <c r="E59" s="1">
        <v>94</v>
      </c>
      <c r="F59" s="1">
        <v>88</v>
      </c>
      <c r="G59" s="1">
        <f t="shared" si="0"/>
        <v>38</v>
      </c>
      <c r="H59" s="1">
        <f t="shared" si="0"/>
        <v>29</v>
      </c>
      <c r="I59" s="1">
        <f t="shared" si="2"/>
        <v>4.5432947822700038</v>
      </c>
      <c r="J59" s="1">
        <f t="shared" si="2"/>
        <v>4.4773368144782069</v>
      </c>
    </row>
    <row r="60" spans="4:10" x14ac:dyDescent="0.3">
      <c r="D60" s="1" t="s">
        <v>4</v>
      </c>
      <c r="E60" s="1">
        <v>108</v>
      </c>
      <c r="F60" s="1">
        <v>88</v>
      </c>
      <c r="G60" s="1">
        <f t="shared" si="0"/>
        <v>5</v>
      </c>
      <c r="H60" s="1">
        <f t="shared" si="0"/>
        <v>29</v>
      </c>
      <c r="I60" s="1">
        <f t="shared" si="2"/>
        <v>4.6821312271242199</v>
      </c>
      <c r="J60" s="1">
        <f t="shared" si="2"/>
        <v>4.4773368144782069</v>
      </c>
    </row>
    <row r="61" spans="4:10" x14ac:dyDescent="0.3">
      <c r="D61" s="1" t="s">
        <v>4</v>
      </c>
      <c r="E61" s="1">
        <v>104</v>
      </c>
      <c r="F61" s="1">
        <v>95</v>
      </c>
      <c r="G61" s="1">
        <f t="shared" si="0"/>
        <v>13</v>
      </c>
      <c r="H61" s="1">
        <f t="shared" si="0"/>
        <v>10</v>
      </c>
      <c r="I61" s="1">
        <f t="shared" si="2"/>
        <v>4.6443908991413725</v>
      </c>
      <c r="J61" s="1">
        <f t="shared" si="2"/>
        <v>4.5538768916005408</v>
      </c>
    </row>
    <row r="62" spans="4:10" x14ac:dyDescent="0.3">
      <c r="D62" s="1" t="s">
        <v>4</v>
      </c>
      <c r="E62" s="1">
        <v>105</v>
      </c>
      <c r="F62" s="1">
        <v>87</v>
      </c>
      <c r="G62" s="1">
        <f t="shared" si="0"/>
        <v>11</v>
      </c>
      <c r="H62" s="1">
        <f t="shared" si="0"/>
        <v>33</v>
      </c>
      <c r="I62" s="1">
        <f t="shared" si="2"/>
        <v>4.6539603501575231</v>
      </c>
      <c r="J62" s="1">
        <f t="shared" si="2"/>
        <v>4.4659081186545837</v>
      </c>
    </row>
    <row r="63" spans="4:10" x14ac:dyDescent="0.3">
      <c r="D63" s="1" t="s">
        <v>4</v>
      </c>
      <c r="E63" s="1">
        <v>94</v>
      </c>
      <c r="F63" s="1">
        <v>84</v>
      </c>
      <c r="G63" s="1">
        <f t="shared" si="0"/>
        <v>38</v>
      </c>
      <c r="H63" s="1">
        <f t="shared" si="0"/>
        <v>44</v>
      </c>
      <c r="I63" s="1">
        <f t="shared" si="2"/>
        <v>4.5432947822700038</v>
      </c>
      <c r="J63" s="1">
        <f t="shared" si="2"/>
        <v>4.4308167988433134</v>
      </c>
    </row>
    <row r="64" spans="4:10" x14ac:dyDescent="0.3">
      <c r="D64" s="1" t="s">
        <v>4</v>
      </c>
      <c r="E64" s="1">
        <v>107</v>
      </c>
      <c r="F64" s="1">
        <v>93</v>
      </c>
      <c r="G64" s="1">
        <f t="shared" si="0"/>
        <v>8</v>
      </c>
      <c r="H64" s="1">
        <f t="shared" si="0"/>
        <v>15</v>
      </c>
      <c r="I64" s="1">
        <f t="shared" si="2"/>
        <v>4.6728288344619058</v>
      </c>
      <c r="J64" s="1">
        <f t="shared" si="2"/>
        <v>4.5325994931532563</v>
      </c>
    </row>
    <row r="65" spans="4:10" x14ac:dyDescent="0.3">
      <c r="D65" s="1" t="s">
        <v>4</v>
      </c>
      <c r="E65" s="1">
        <v>97</v>
      </c>
      <c r="F65" s="1">
        <v>80</v>
      </c>
      <c r="G65" s="1">
        <f t="shared" si="0"/>
        <v>28</v>
      </c>
      <c r="H65" s="1">
        <f t="shared" si="0"/>
        <v>49</v>
      </c>
      <c r="I65" s="1">
        <f t="shared" si="2"/>
        <v>4.5747109785033828</v>
      </c>
      <c r="J65" s="1">
        <f t="shared" si="2"/>
        <v>4.3820266346738812</v>
      </c>
    </row>
    <row r="66" spans="4:10" x14ac:dyDescent="0.3">
      <c r="D66" s="1" t="s">
        <v>4</v>
      </c>
      <c r="E66" s="1">
        <v>97</v>
      </c>
      <c r="F66" s="1">
        <v>96</v>
      </c>
      <c r="G66" s="1">
        <f t="shared" si="0"/>
        <v>28</v>
      </c>
      <c r="H66" s="1">
        <f t="shared" si="0"/>
        <v>9</v>
      </c>
      <c r="I66" s="1">
        <f t="shared" si="2"/>
        <v>4.5747109785033828</v>
      </c>
      <c r="J66" s="1">
        <f t="shared" si="2"/>
        <v>4.5643481914678361</v>
      </c>
    </row>
    <row r="67" spans="4:10" x14ac:dyDescent="0.3">
      <c r="D67" s="1" t="s">
        <v>4</v>
      </c>
      <c r="E67" s="1">
        <v>101</v>
      </c>
      <c r="F67" s="1">
        <v>93</v>
      </c>
      <c r="G67" s="1">
        <f t="shared" si="0"/>
        <v>18</v>
      </c>
      <c r="H67" s="1">
        <f t="shared" si="0"/>
        <v>15</v>
      </c>
      <c r="I67" s="1">
        <f t="shared" si="2"/>
        <v>4.6151205168412597</v>
      </c>
      <c r="J67" s="1">
        <f t="shared" si="2"/>
        <v>4.5325994931532563</v>
      </c>
    </row>
    <row r="68" spans="4:10" x14ac:dyDescent="0.3">
      <c r="D68" s="1" t="s">
        <v>4</v>
      </c>
      <c r="E68" s="1">
        <v>101</v>
      </c>
      <c r="F68" s="1">
        <v>84</v>
      </c>
      <c r="G68" s="1">
        <f t="shared" si="0"/>
        <v>18</v>
      </c>
      <c r="H68" s="1">
        <f t="shared" si="0"/>
        <v>44</v>
      </c>
      <c r="I68" s="1">
        <f t="shared" si="2"/>
        <v>4.6151205168412597</v>
      </c>
      <c r="J68" s="1">
        <f t="shared" si="2"/>
        <v>4.4308167988433134</v>
      </c>
    </row>
    <row r="69" spans="4:10" x14ac:dyDescent="0.3">
      <c r="D69" s="1" t="s">
        <v>4</v>
      </c>
      <c r="E69" s="1">
        <v>103</v>
      </c>
      <c r="F69" s="1">
        <v>97</v>
      </c>
      <c r="G69" s="1">
        <f t="shared" si="0"/>
        <v>15</v>
      </c>
      <c r="H69" s="1">
        <f t="shared" si="0"/>
        <v>5</v>
      </c>
      <c r="I69" s="1">
        <f t="shared" si="2"/>
        <v>4.6347289882296359</v>
      </c>
      <c r="J69" s="1">
        <f t="shared" si="2"/>
        <v>4.5747109785033828</v>
      </c>
    </row>
    <row r="70" spans="4:10" x14ac:dyDescent="0.3">
      <c r="D70" s="1" t="s">
        <v>4</v>
      </c>
      <c r="E70" s="1">
        <v>92</v>
      </c>
      <c r="F70" s="1">
        <v>86</v>
      </c>
      <c r="G70" s="1">
        <f t="shared" ref="G70:H104" si="3">RANK(E70,E$5:E$104,0)</f>
        <v>43</v>
      </c>
      <c r="H70" s="1">
        <f t="shared" si="3"/>
        <v>35</v>
      </c>
      <c r="I70" s="1">
        <f t="shared" si="2"/>
        <v>4.5217885770490405</v>
      </c>
      <c r="J70" s="1">
        <f t="shared" si="2"/>
        <v>4.4543472962535073</v>
      </c>
    </row>
    <row r="71" spans="4:10" x14ac:dyDescent="0.3">
      <c r="D71" s="1" t="s">
        <v>4</v>
      </c>
      <c r="E71" s="1">
        <v>102</v>
      </c>
      <c r="F71" s="1">
        <v>87</v>
      </c>
      <c r="G71" s="1">
        <f t="shared" si="3"/>
        <v>17</v>
      </c>
      <c r="H71" s="1">
        <f t="shared" si="3"/>
        <v>33</v>
      </c>
      <c r="I71" s="1">
        <f t="shared" si="2"/>
        <v>4.6249728132842707</v>
      </c>
      <c r="J71" s="1">
        <f t="shared" si="2"/>
        <v>4.4659081186545837</v>
      </c>
    </row>
    <row r="72" spans="4:10" x14ac:dyDescent="0.3">
      <c r="D72" s="1" t="s">
        <v>4</v>
      </c>
      <c r="E72" s="1">
        <v>92</v>
      </c>
      <c r="F72" s="1">
        <v>88</v>
      </c>
      <c r="G72" s="1">
        <f t="shared" si="3"/>
        <v>43</v>
      </c>
      <c r="H72" s="1">
        <f t="shared" si="3"/>
        <v>29</v>
      </c>
      <c r="I72" s="1">
        <f t="shared" si="2"/>
        <v>4.5217885770490405</v>
      </c>
      <c r="J72" s="1">
        <f t="shared" si="2"/>
        <v>4.4773368144782069</v>
      </c>
    </row>
    <row r="73" spans="4:10" x14ac:dyDescent="0.3">
      <c r="D73" s="1" t="s">
        <v>4</v>
      </c>
      <c r="E73" s="1">
        <v>90</v>
      </c>
      <c r="F73" s="1">
        <v>85</v>
      </c>
      <c r="G73" s="1">
        <f t="shared" si="3"/>
        <v>47</v>
      </c>
      <c r="H73" s="1">
        <f t="shared" si="3"/>
        <v>40</v>
      </c>
      <c r="I73" s="1">
        <f t="shared" si="2"/>
        <v>4.499809670330265</v>
      </c>
      <c r="J73" s="1">
        <f t="shared" si="2"/>
        <v>4.4426512564903167</v>
      </c>
    </row>
    <row r="74" spans="4:10" x14ac:dyDescent="0.3">
      <c r="D74" s="1" t="s">
        <v>4</v>
      </c>
      <c r="E74" s="1">
        <v>98</v>
      </c>
      <c r="F74" s="1">
        <v>100</v>
      </c>
      <c r="G74" s="1">
        <f t="shared" si="3"/>
        <v>23</v>
      </c>
      <c r="H74" s="1">
        <f t="shared" si="3"/>
        <v>1</v>
      </c>
      <c r="I74" s="1">
        <f t="shared" si="2"/>
        <v>4.5849674786705723</v>
      </c>
      <c r="J74" s="1">
        <f t="shared" si="2"/>
        <v>4.6051701859880918</v>
      </c>
    </row>
    <row r="75" spans="4:10" x14ac:dyDescent="0.3">
      <c r="D75" s="1" t="s">
        <v>4</v>
      </c>
      <c r="E75" s="1">
        <v>108</v>
      </c>
      <c r="F75" s="1">
        <v>80</v>
      </c>
      <c r="G75" s="1">
        <f t="shared" si="3"/>
        <v>5</v>
      </c>
      <c r="H75" s="1">
        <f t="shared" si="3"/>
        <v>49</v>
      </c>
      <c r="I75" s="1">
        <f t="shared" si="2"/>
        <v>4.6821312271242199</v>
      </c>
      <c r="J75" s="1">
        <f t="shared" si="2"/>
        <v>4.3820266346738812</v>
      </c>
    </row>
    <row r="76" spans="4:10" x14ac:dyDescent="0.3">
      <c r="D76" s="1" t="s">
        <v>4</v>
      </c>
      <c r="E76" s="1">
        <v>96</v>
      </c>
      <c r="F76" s="1">
        <v>89</v>
      </c>
      <c r="G76" s="1">
        <f t="shared" si="3"/>
        <v>32</v>
      </c>
      <c r="H76" s="1">
        <f t="shared" si="3"/>
        <v>25</v>
      </c>
      <c r="I76" s="1">
        <f t="shared" si="2"/>
        <v>4.5643481914678361</v>
      </c>
      <c r="J76" s="1">
        <f t="shared" si="2"/>
        <v>4.4886363697321396</v>
      </c>
    </row>
    <row r="77" spans="4:10" x14ac:dyDescent="0.3">
      <c r="D77" s="1" t="s">
        <v>4</v>
      </c>
      <c r="E77" s="1">
        <v>101</v>
      </c>
      <c r="F77" s="1">
        <v>81</v>
      </c>
      <c r="G77" s="1">
        <f t="shared" si="3"/>
        <v>18</v>
      </c>
      <c r="H77" s="1">
        <f t="shared" si="3"/>
        <v>47</v>
      </c>
      <c r="I77" s="1">
        <f t="shared" si="2"/>
        <v>4.6151205168412597</v>
      </c>
      <c r="J77" s="1">
        <f t="shared" si="2"/>
        <v>4.3944491546724391</v>
      </c>
    </row>
    <row r="78" spans="4:10" x14ac:dyDescent="0.3">
      <c r="D78" s="1" t="s">
        <v>4</v>
      </c>
      <c r="E78" s="1">
        <v>109</v>
      </c>
      <c r="F78" s="1">
        <v>93</v>
      </c>
      <c r="G78" s="1">
        <f t="shared" si="3"/>
        <v>2</v>
      </c>
      <c r="H78" s="1">
        <f t="shared" si="3"/>
        <v>15</v>
      </c>
      <c r="I78" s="1">
        <f t="shared" si="2"/>
        <v>4.6913478822291435</v>
      </c>
      <c r="J78" s="1">
        <f t="shared" si="2"/>
        <v>4.5325994931532563</v>
      </c>
    </row>
    <row r="79" spans="4:10" x14ac:dyDescent="0.3">
      <c r="D79" s="1" t="s">
        <v>4</v>
      </c>
      <c r="E79" s="1">
        <v>105</v>
      </c>
      <c r="F79" s="1">
        <v>94</v>
      </c>
      <c r="G79" s="1">
        <f t="shared" si="3"/>
        <v>11</v>
      </c>
      <c r="H79" s="1">
        <f t="shared" si="3"/>
        <v>13</v>
      </c>
      <c r="I79" s="1">
        <f t="shared" si="2"/>
        <v>4.6539603501575231</v>
      </c>
      <c r="J79" s="1">
        <f t="shared" si="2"/>
        <v>4.5432947822700038</v>
      </c>
    </row>
    <row r="80" spans="4:10" x14ac:dyDescent="0.3">
      <c r="D80" s="1" t="s">
        <v>4</v>
      </c>
      <c r="E80" s="1">
        <v>108</v>
      </c>
      <c r="F80" s="1">
        <v>86</v>
      </c>
      <c r="G80" s="1">
        <f t="shared" si="3"/>
        <v>5</v>
      </c>
      <c r="H80" s="1">
        <f t="shared" si="3"/>
        <v>35</v>
      </c>
      <c r="I80" s="1">
        <f t="shared" si="2"/>
        <v>4.6821312271242199</v>
      </c>
      <c r="J80" s="1">
        <f t="shared" si="2"/>
        <v>4.4543472962535073</v>
      </c>
    </row>
    <row r="81" spans="4:10" x14ac:dyDescent="0.3">
      <c r="D81" s="1" t="s">
        <v>4</v>
      </c>
      <c r="E81" s="1">
        <v>97</v>
      </c>
      <c r="F81" s="1">
        <v>93</v>
      </c>
      <c r="G81" s="1">
        <f t="shared" si="3"/>
        <v>28</v>
      </c>
      <c r="H81" s="1">
        <f t="shared" si="3"/>
        <v>15</v>
      </c>
      <c r="I81" s="1">
        <f t="shared" si="2"/>
        <v>4.5747109785033828</v>
      </c>
      <c r="J81" s="1">
        <f t="shared" si="2"/>
        <v>4.5325994931532563</v>
      </c>
    </row>
    <row r="82" spans="4:10" x14ac:dyDescent="0.3">
      <c r="D82" s="1" t="s">
        <v>4</v>
      </c>
      <c r="E82" s="1">
        <v>96</v>
      </c>
      <c r="F82" s="1">
        <v>95</v>
      </c>
      <c r="G82" s="1">
        <f t="shared" si="3"/>
        <v>32</v>
      </c>
      <c r="H82" s="1">
        <f t="shared" si="3"/>
        <v>10</v>
      </c>
      <c r="I82" s="1">
        <f t="shared" si="2"/>
        <v>4.5643481914678361</v>
      </c>
      <c r="J82" s="1">
        <f t="shared" si="2"/>
        <v>4.5538768916005408</v>
      </c>
    </row>
    <row r="83" spans="4:10" x14ac:dyDescent="0.3">
      <c r="D83" s="1" t="s">
        <v>4</v>
      </c>
      <c r="E83" s="1">
        <v>107</v>
      </c>
      <c r="F83" s="1">
        <v>91</v>
      </c>
      <c r="G83" s="1">
        <f t="shared" si="3"/>
        <v>8</v>
      </c>
      <c r="H83" s="1">
        <f t="shared" si="3"/>
        <v>22</v>
      </c>
      <c r="I83" s="1">
        <f t="shared" si="2"/>
        <v>4.6728288344619058</v>
      </c>
      <c r="J83" s="1">
        <f t="shared" si="2"/>
        <v>4.5108595065168497</v>
      </c>
    </row>
    <row r="84" spans="4:10" x14ac:dyDescent="0.3">
      <c r="D84" s="1" t="s">
        <v>4</v>
      </c>
      <c r="E84" s="1">
        <v>98</v>
      </c>
      <c r="F84" s="1">
        <v>93</v>
      </c>
      <c r="G84" s="1">
        <f t="shared" si="3"/>
        <v>23</v>
      </c>
      <c r="H84" s="1">
        <f t="shared" si="3"/>
        <v>15</v>
      </c>
      <c r="I84" s="1">
        <f t="shared" si="2"/>
        <v>4.5849674786705723</v>
      </c>
      <c r="J84" s="1">
        <f t="shared" si="2"/>
        <v>4.5325994931532563</v>
      </c>
    </row>
    <row r="85" spans="4:10" x14ac:dyDescent="0.3">
      <c r="D85" s="1" t="s">
        <v>4</v>
      </c>
      <c r="E85" s="1">
        <v>92</v>
      </c>
      <c r="F85" s="1">
        <v>99</v>
      </c>
      <c r="G85" s="1">
        <f t="shared" si="3"/>
        <v>43</v>
      </c>
      <c r="H85" s="1">
        <f t="shared" si="3"/>
        <v>3</v>
      </c>
      <c r="I85" s="1">
        <f t="shared" si="2"/>
        <v>4.5217885770490405</v>
      </c>
      <c r="J85" s="1">
        <f t="shared" si="2"/>
        <v>4.5951198501345898</v>
      </c>
    </row>
    <row r="86" spans="4:10" x14ac:dyDescent="0.3">
      <c r="D86" s="1" t="s">
        <v>4</v>
      </c>
      <c r="E86" s="1">
        <v>95</v>
      </c>
      <c r="F86" s="1">
        <v>81</v>
      </c>
      <c r="G86" s="1">
        <f t="shared" si="3"/>
        <v>35</v>
      </c>
      <c r="H86" s="1">
        <f t="shared" si="3"/>
        <v>47</v>
      </c>
      <c r="I86" s="1">
        <f t="shared" si="2"/>
        <v>4.5538768916005408</v>
      </c>
      <c r="J86" s="1">
        <f t="shared" si="2"/>
        <v>4.3944491546724391</v>
      </c>
    </row>
    <row r="87" spans="4:10" x14ac:dyDescent="0.3">
      <c r="D87" s="1" t="s">
        <v>4</v>
      </c>
      <c r="E87" s="1">
        <v>98</v>
      </c>
      <c r="F87" s="1">
        <v>85</v>
      </c>
      <c r="G87" s="1">
        <f t="shared" si="3"/>
        <v>23</v>
      </c>
      <c r="H87" s="1">
        <f t="shared" si="3"/>
        <v>40</v>
      </c>
      <c r="I87" s="1">
        <f t="shared" si="2"/>
        <v>4.5849674786705723</v>
      </c>
      <c r="J87" s="1">
        <f t="shared" si="2"/>
        <v>4.4426512564903167</v>
      </c>
    </row>
    <row r="88" spans="4:10" x14ac:dyDescent="0.3">
      <c r="D88" s="1" t="s">
        <v>4</v>
      </c>
      <c r="E88" s="1">
        <v>94</v>
      </c>
      <c r="F88" s="1">
        <v>94</v>
      </c>
      <c r="G88" s="1">
        <f t="shared" si="3"/>
        <v>38</v>
      </c>
      <c r="H88" s="1">
        <f t="shared" si="3"/>
        <v>13</v>
      </c>
      <c r="I88" s="1">
        <f t="shared" si="2"/>
        <v>4.5432947822700038</v>
      </c>
      <c r="J88" s="1">
        <f t="shared" si="2"/>
        <v>4.5432947822700038</v>
      </c>
    </row>
    <row r="89" spans="4:10" x14ac:dyDescent="0.3">
      <c r="D89" s="1" t="s">
        <v>4</v>
      </c>
      <c r="E89" s="1">
        <v>107</v>
      </c>
      <c r="F89" s="1">
        <v>100</v>
      </c>
      <c r="G89" s="1">
        <f t="shared" si="3"/>
        <v>8</v>
      </c>
      <c r="H89" s="1">
        <f t="shared" si="3"/>
        <v>1</v>
      </c>
      <c r="I89" s="1">
        <f t="shared" si="2"/>
        <v>4.6728288344619058</v>
      </c>
      <c r="J89" s="1">
        <f t="shared" si="2"/>
        <v>4.6051701859880918</v>
      </c>
    </row>
    <row r="90" spans="4:10" x14ac:dyDescent="0.3">
      <c r="D90" s="1" t="s">
        <v>4</v>
      </c>
      <c r="E90" s="1">
        <v>99</v>
      </c>
      <c r="F90" s="1">
        <v>86</v>
      </c>
      <c r="G90" s="1">
        <f t="shared" si="3"/>
        <v>22</v>
      </c>
      <c r="H90" s="1">
        <f t="shared" si="3"/>
        <v>35</v>
      </c>
      <c r="I90" s="1">
        <f t="shared" si="2"/>
        <v>4.5951198501345898</v>
      </c>
      <c r="J90" s="1">
        <f t="shared" si="2"/>
        <v>4.4543472962535073</v>
      </c>
    </row>
    <row r="91" spans="4:10" x14ac:dyDescent="0.3">
      <c r="D91" s="1" t="s">
        <v>4</v>
      </c>
      <c r="E91" s="1">
        <v>104</v>
      </c>
      <c r="F91" s="1">
        <v>92</v>
      </c>
      <c r="G91" s="1">
        <f t="shared" si="3"/>
        <v>13</v>
      </c>
      <c r="H91" s="1">
        <f t="shared" si="3"/>
        <v>21</v>
      </c>
      <c r="I91" s="1">
        <f t="shared" si="2"/>
        <v>4.6443908991413725</v>
      </c>
      <c r="J91" s="1">
        <f t="shared" si="2"/>
        <v>4.5217885770490405</v>
      </c>
    </row>
    <row r="92" spans="4:10" x14ac:dyDescent="0.3">
      <c r="D92" s="1" t="s">
        <v>4</v>
      </c>
      <c r="E92" s="1">
        <v>98</v>
      </c>
      <c r="F92" s="1">
        <v>97</v>
      </c>
      <c r="G92" s="1">
        <f t="shared" si="3"/>
        <v>23</v>
      </c>
      <c r="H92" s="1">
        <f t="shared" si="3"/>
        <v>5</v>
      </c>
      <c r="I92" s="1">
        <f t="shared" si="2"/>
        <v>4.5849674786705723</v>
      </c>
      <c r="J92" s="1">
        <f t="shared" si="2"/>
        <v>4.5747109785033828</v>
      </c>
    </row>
    <row r="93" spans="4:10" x14ac:dyDescent="0.3">
      <c r="D93" s="1" t="s">
        <v>4</v>
      </c>
      <c r="E93" s="1">
        <v>97</v>
      </c>
      <c r="F93" s="1">
        <v>98</v>
      </c>
      <c r="G93" s="1">
        <f t="shared" si="3"/>
        <v>28</v>
      </c>
      <c r="H93" s="1">
        <f t="shared" si="3"/>
        <v>4</v>
      </c>
      <c r="I93" s="1">
        <f t="shared" si="2"/>
        <v>4.5747109785033828</v>
      </c>
      <c r="J93" s="1">
        <f t="shared" si="2"/>
        <v>4.5849674786705723</v>
      </c>
    </row>
    <row r="94" spans="4:10" x14ac:dyDescent="0.3">
      <c r="D94" s="1" t="s">
        <v>4</v>
      </c>
      <c r="E94" s="1">
        <v>95</v>
      </c>
      <c r="F94" s="1">
        <v>90</v>
      </c>
      <c r="G94" s="1">
        <f t="shared" si="3"/>
        <v>35</v>
      </c>
      <c r="H94" s="1">
        <f t="shared" si="3"/>
        <v>24</v>
      </c>
      <c r="I94" s="1">
        <f t="shared" si="2"/>
        <v>4.5538768916005408</v>
      </c>
      <c r="J94" s="1">
        <f t="shared" si="2"/>
        <v>4.499809670330265</v>
      </c>
    </row>
    <row r="95" spans="4:10" x14ac:dyDescent="0.3">
      <c r="D95" s="1" t="s">
        <v>4</v>
      </c>
      <c r="E95" s="1">
        <v>92</v>
      </c>
      <c r="F95" s="1">
        <v>85</v>
      </c>
      <c r="G95" s="1">
        <f t="shared" si="3"/>
        <v>43</v>
      </c>
      <c r="H95" s="1">
        <f t="shared" si="3"/>
        <v>40</v>
      </c>
      <c r="I95" s="1">
        <f t="shared" si="2"/>
        <v>4.5217885770490405</v>
      </c>
      <c r="J95" s="1">
        <f t="shared" si="2"/>
        <v>4.4426512564903167</v>
      </c>
    </row>
    <row r="96" spans="4:10" x14ac:dyDescent="0.3">
      <c r="D96" s="1" t="s">
        <v>4</v>
      </c>
      <c r="E96" s="1">
        <v>93</v>
      </c>
      <c r="F96" s="1">
        <v>86</v>
      </c>
      <c r="G96" s="1">
        <f t="shared" si="3"/>
        <v>42</v>
      </c>
      <c r="H96" s="1">
        <f t="shared" si="3"/>
        <v>35</v>
      </c>
      <c r="I96" s="1">
        <f t="shared" si="2"/>
        <v>4.5325994931532563</v>
      </c>
      <c r="J96" s="1">
        <f t="shared" si="2"/>
        <v>4.4543472962535073</v>
      </c>
    </row>
    <row r="97" spans="4:10" x14ac:dyDescent="0.3">
      <c r="D97" s="1" t="s">
        <v>4</v>
      </c>
      <c r="E97" s="1">
        <v>90</v>
      </c>
      <c r="F97" s="1">
        <v>84</v>
      </c>
      <c r="G97" s="1">
        <f t="shared" si="3"/>
        <v>47</v>
      </c>
      <c r="H97" s="1">
        <f t="shared" si="3"/>
        <v>44</v>
      </c>
      <c r="I97" s="1">
        <f t="shared" si="2"/>
        <v>4.499809670330265</v>
      </c>
      <c r="J97" s="1">
        <f t="shared" si="2"/>
        <v>4.4308167988433134</v>
      </c>
    </row>
    <row r="98" spans="4:10" x14ac:dyDescent="0.3">
      <c r="D98" s="1" t="s">
        <v>4</v>
      </c>
      <c r="E98" s="1">
        <v>110</v>
      </c>
      <c r="F98" s="1">
        <v>93</v>
      </c>
      <c r="G98" s="1">
        <f t="shared" si="3"/>
        <v>1</v>
      </c>
      <c r="H98" s="1">
        <f t="shared" si="3"/>
        <v>15</v>
      </c>
      <c r="I98" s="1">
        <f t="shared" si="2"/>
        <v>4.7004803657924166</v>
      </c>
      <c r="J98" s="1">
        <f t="shared" si="2"/>
        <v>4.5325994931532563</v>
      </c>
    </row>
    <row r="99" spans="4:10" x14ac:dyDescent="0.3">
      <c r="D99" s="1" t="s">
        <v>4</v>
      </c>
      <c r="E99" s="1">
        <v>101</v>
      </c>
      <c r="F99" s="1">
        <v>89</v>
      </c>
      <c r="G99" s="1">
        <f t="shared" si="3"/>
        <v>18</v>
      </c>
      <c r="H99" s="1">
        <f t="shared" si="3"/>
        <v>25</v>
      </c>
      <c r="I99" s="1">
        <f t="shared" si="2"/>
        <v>4.6151205168412597</v>
      </c>
      <c r="J99" s="1">
        <f t="shared" si="2"/>
        <v>4.4886363697321396</v>
      </c>
    </row>
    <row r="100" spans="4:10" x14ac:dyDescent="0.3">
      <c r="D100" s="1" t="s">
        <v>4</v>
      </c>
      <c r="E100" s="1">
        <v>90</v>
      </c>
      <c r="F100" s="1">
        <v>91</v>
      </c>
      <c r="G100" s="1">
        <f t="shared" si="3"/>
        <v>47</v>
      </c>
      <c r="H100" s="1">
        <f t="shared" si="3"/>
        <v>22</v>
      </c>
      <c r="I100" s="1">
        <f t="shared" si="2"/>
        <v>4.499809670330265</v>
      </c>
      <c r="J100" s="1">
        <f t="shared" si="2"/>
        <v>4.5108595065168497</v>
      </c>
    </row>
    <row r="101" spans="4:10" x14ac:dyDescent="0.3">
      <c r="D101" s="1" t="s">
        <v>4</v>
      </c>
      <c r="E101" s="1">
        <v>98</v>
      </c>
      <c r="F101" s="1">
        <v>86</v>
      </c>
      <c r="G101" s="1">
        <f t="shared" si="3"/>
        <v>23</v>
      </c>
      <c r="H101" s="1">
        <f t="shared" si="3"/>
        <v>35</v>
      </c>
      <c r="I101" s="1">
        <f t="shared" si="2"/>
        <v>4.5849674786705723</v>
      </c>
      <c r="J101" s="1">
        <f t="shared" si="2"/>
        <v>4.4543472962535073</v>
      </c>
    </row>
    <row r="102" spans="4:10" x14ac:dyDescent="0.3">
      <c r="D102" s="1" t="s">
        <v>4</v>
      </c>
      <c r="E102" s="1">
        <v>90</v>
      </c>
      <c r="F102" s="1">
        <v>89</v>
      </c>
      <c r="G102" s="1">
        <f t="shared" si="3"/>
        <v>47</v>
      </c>
      <c r="H102" s="1">
        <f t="shared" si="3"/>
        <v>25</v>
      </c>
      <c r="I102" s="1">
        <f t="shared" si="2"/>
        <v>4.499809670330265</v>
      </c>
      <c r="J102" s="1">
        <f t="shared" si="2"/>
        <v>4.4886363697321396</v>
      </c>
    </row>
    <row r="103" spans="4:10" x14ac:dyDescent="0.3">
      <c r="D103" s="1" t="s">
        <v>4</v>
      </c>
      <c r="E103" s="1">
        <v>109</v>
      </c>
      <c r="F103" s="1">
        <v>88</v>
      </c>
      <c r="G103" s="1">
        <f t="shared" si="3"/>
        <v>2</v>
      </c>
      <c r="H103" s="1">
        <f t="shared" si="3"/>
        <v>29</v>
      </c>
      <c r="I103" s="1">
        <f t="shared" si="2"/>
        <v>4.6913478822291435</v>
      </c>
      <c r="J103" s="1">
        <f t="shared" si="2"/>
        <v>4.4773368144782069</v>
      </c>
    </row>
    <row r="104" spans="4:10" x14ac:dyDescent="0.3">
      <c r="D104" s="1" t="s">
        <v>4</v>
      </c>
      <c r="E104" s="1">
        <v>103</v>
      </c>
      <c r="F104" s="1">
        <v>85</v>
      </c>
      <c r="G104" s="1">
        <f t="shared" si="3"/>
        <v>15</v>
      </c>
      <c r="H104" s="1">
        <f t="shared" si="3"/>
        <v>40</v>
      </c>
      <c r="I104" s="1">
        <f t="shared" si="2"/>
        <v>4.6347289882296359</v>
      </c>
      <c r="J104" s="1">
        <f t="shared" si="2"/>
        <v>4.4426512564903167</v>
      </c>
    </row>
  </sheetData>
  <printOptions headings="1" gridLines="1"/>
  <pageMargins left="0.7" right="0.7" top="0.75" bottom="0.75" header="0.3" footer="0.3"/>
  <pageSetup scale="4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D6F5C-A686-47D2-91EB-C46002C2D11E}">
  <dimension ref="D2:J104"/>
  <sheetViews>
    <sheetView topLeftCell="C1" workbookViewId="0">
      <selection activeCell="C1" sqref="A1:XFD1048576"/>
    </sheetView>
  </sheetViews>
  <sheetFormatPr defaultRowHeight="14.4" x14ac:dyDescent="0.3"/>
  <cols>
    <col min="1" max="6" width="8.796875" style="1"/>
    <col min="7" max="7" width="10.19921875" style="1" customWidth="1"/>
    <col min="8" max="16384" width="8.796875" style="1"/>
  </cols>
  <sheetData>
    <row r="2" spans="4:10" x14ac:dyDescent="0.3">
      <c r="G2" s="1" t="s">
        <v>9</v>
      </c>
    </row>
    <row r="3" spans="4:10" x14ac:dyDescent="0.3">
      <c r="G3" s="1" t="s">
        <v>10</v>
      </c>
    </row>
    <row r="4" spans="4:10" x14ac:dyDescent="0.3">
      <c r="D4" s="1" t="s">
        <v>0</v>
      </c>
      <c r="E4" s="1" t="s">
        <v>1</v>
      </c>
      <c r="F4" s="1" t="s">
        <v>2</v>
      </c>
      <c r="G4" s="1" t="s">
        <v>5</v>
      </c>
      <c r="H4" s="1" t="s">
        <v>6</v>
      </c>
      <c r="I4" s="1" t="s">
        <v>7</v>
      </c>
      <c r="J4" s="1" t="s">
        <v>8</v>
      </c>
    </row>
    <row r="5" spans="4:10" x14ac:dyDescent="0.3">
      <c r="D5" s="1" t="s">
        <v>3</v>
      </c>
      <c r="E5" s="1">
        <v>34</v>
      </c>
      <c r="F5" s="1">
        <v>28</v>
      </c>
      <c r="G5" s="1">
        <f>RANK(E5,E$5:E$104,0)</f>
        <v>78</v>
      </c>
      <c r="H5" s="1">
        <f>RANK(F5,F$5:F$104,0)</f>
        <v>93</v>
      </c>
      <c r="I5" s="1">
        <f>LN(E5)</f>
        <v>3.5263605246161616</v>
      </c>
      <c r="J5" s="1">
        <f>LN(F5)</f>
        <v>3.3322045101752038</v>
      </c>
    </row>
    <row r="6" spans="4:10" x14ac:dyDescent="0.3">
      <c r="D6" s="1" t="s">
        <v>3</v>
      </c>
      <c r="E6" s="1">
        <v>36</v>
      </c>
      <c r="F6" s="1">
        <v>37</v>
      </c>
      <c r="G6" s="1">
        <f t="shared" ref="G6:H69" si="0">RANK(E6,E$5:E$104,0)</f>
        <v>72</v>
      </c>
      <c r="H6" s="1">
        <f t="shared" si="0"/>
        <v>76</v>
      </c>
      <c r="I6" s="1">
        <f t="shared" ref="I6:J54" si="1">LN(E6)</f>
        <v>3.5835189384561099</v>
      </c>
      <c r="J6" s="1">
        <f t="shared" si="1"/>
        <v>3.6109179126442243</v>
      </c>
    </row>
    <row r="7" spans="4:10" x14ac:dyDescent="0.3">
      <c r="D7" s="1" t="s">
        <v>3</v>
      </c>
      <c r="E7" s="1">
        <v>39</v>
      </c>
      <c r="F7" s="1">
        <v>42</v>
      </c>
      <c r="G7" s="1">
        <f t="shared" si="0"/>
        <v>66</v>
      </c>
      <c r="H7" s="1">
        <f t="shared" si="0"/>
        <v>67</v>
      </c>
      <c r="I7" s="1">
        <f t="shared" si="1"/>
        <v>3.6635616461296463</v>
      </c>
      <c r="J7" s="1">
        <f t="shared" si="1"/>
        <v>3.7376696182833684</v>
      </c>
    </row>
    <row r="8" spans="4:10" x14ac:dyDescent="0.3">
      <c r="D8" s="1" t="s">
        <v>3</v>
      </c>
      <c r="E8" s="1">
        <v>33</v>
      </c>
      <c r="F8" s="1">
        <v>44</v>
      </c>
      <c r="G8" s="1">
        <f t="shared" si="0"/>
        <v>82</v>
      </c>
      <c r="H8" s="1">
        <f t="shared" si="0"/>
        <v>64</v>
      </c>
      <c r="I8" s="1">
        <f t="shared" si="1"/>
        <v>3.4965075614664802</v>
      </c>
      <c r="J8" s="1">
        <f t="shared" si="1"/>
        <v>3.784189633918261</v>
      </c>
    </row>
    <row r="9" spans="4:10" x14ac:dyDescent="0.3">
      <c r="D9" s="1" t="s">
        <v>3</v>
      </c>
      <c r="E9" s="1">
        <v>40</v>
      </c>
      <c r="F9" s="1">
        <v>96</v>
      </c>
      <c r="G9" s="1">
        <f t="shared" si="0"/>
        <v>64</v>
      </c>
      <c r="H9" s="1">
        <f t="shared" si="0"/>
        <v>48</v>
      </c>
      <c r="I9" s="1">
        <f t="shared" si="1"/>
        <v>3.6888794541139363</v>
      </c>
      <c r="J9" s="1">
        <f t="shared" si="1"/>
        <v>4.5643481914678361</v>
      </c>
    </row>
    <row r="10" spans="4:10" x14ac:dyDescent="0.3">
      <c r="D10" s="1" t="s">
        <v>3</v>
      </c>
      <c r="E10" s="1">
        <v>27</v>
      </c>
      <c r="F10" s="1">
        <v>41</v>
      </c>
      <c r="G10" s="1">
        <f t="shared" si="0"/>
        <v>96</v>
      </c>
      <c r="H10" s="1">
        <f t="shared" si="0"/>
        <v>70</v>
      </c>
      <c r="I10" s="1">
        <f t="shared" si="1"/>
        <v>3.2958368660043291</v>
      </c>
      <c r="J10" s="1">
        <f t="shared" si="1"/>
        <v>3.713572066704308</v>
      </c>
    </row>
    <row r="11" spans="4:10" x14ac:dyDescent="0.3">
      <c r="D11" s="1" t="s">
        <v>3</v>
      </c>
      <c r="E11" s="1">
        <v>33</v>
      </c>
      <c r="F11" s="1">
        <v>45</v>
      </c>
      <c r="G11" s="1">
        <f t="shared" si="0"/>
        <v>82</v>
      </c>
      <c r="H11" s="1">
        <f t="shared" si="0"/>
        <v>61</v>
      </c>
      <c r="I11" s="1">
        <f t="shared" si="1"/>
        <v>3.4965075614664802</v>
      </c>
      <c r="J11" s="1">
        <f t="shared" si="1"/>
        <v>3.8066624897703196</v>
      </c>
    </row>
    <row r="12" spans="4:10" x14ac:dyDescent="0.3">
      <c r="D12" s="1" t="s">
        <v>3</v>
      </c>
      <c r="E12" s="1">
        <v>37</v>
      </c>
      <c r="F12" s="1">
        <v>27</v>
      </c>
      <c r="G12" s="1">
        <f t="shared" si="0"/>
        <v>69</v>
      </c>
      <c r="H12" s="1">
        <f t="shared" si="0"/>
        <v>94</v>
      </c>
      <c r="I12" s="1">
        <f t="shared" si="1"/>
        <v>3.6109179126442243</v>
      </c>
      <c r="J12" s="1">
        <f t="shared" si="1"/>
        <v>3.2958368660043291</v>
      </c>
    </row>
    <row r="13" spans="4:10" x14ac:dyDescent="0.3">
      <c r="D13" s="1" t="s">
        <v>3</v>
      </c>
      <c r="E13" s="1">
        <v>28</v>
      </c>
      <c r="F13" s="1">
        <v>32</v>
      </c>
      <c r="G13" s="1">
        <f t="shared" si="0"/>
        <v>93</v>
      </c>
      <c r="H13" s="1">
        <f t="shared" si="0"/>
        <v>88</v>
      </c>
      <c r="I13" s="1">
        <f t="shared" si="1"/>
        <v>3.3322045101752038</v>
      </c>
      <c r="J13" s="1">
        <f t="shared" si="1"/>
        <v>3.4657359027997265</v>
      </c>
    </row>
    <row r="14" spans="4:10" x14ac:dyDescent="0.3">
      <c r="D14" s="1" t="s">
        <v>3</v>
      </c>
      <c r="E14" s="1">
        <v>41</v>
      </c>
      <c r="F14" s="1">
        <v>34</v>
      </c>
      <c r="G14" s="1">
        <f t="shared" si="0"/>
        <v>62</v>
      </c>
      <c r="H14" s="1">
        <f t="shared" si="0"/>
        <v>81</v>
      </c>
      <c r="I14" s="1">
        <f t="shared" si="1"/>
        <v>3.713572066704308</v>
      </c>
      <c r="J14" s="1">
        <f t="shared" si="1"/>
        <v>3.5263605246161616</v>
      </c>
    </row>
    <row r="15" spans="4:10" x14ac:dyDescent="0.3">
      <c r="D15" s="1" t="s">
        <v>3</v>
      </c>
      <c r="E15" s="1">
        <v>37</v>
      </c>
      <c r="F15" s="1">
        <v>45</v>
      </c>
      <c r="G15" s="1">
        <f t="shared" si="0"/>
        <v>69</v>
      </c>
      <c r="H15" s="1">
        <f t="shared" si="0"/>
        <v>61</v>
      </c>
      <c r="I15" s="1">
        <f t="shared" si="1"/>
        <v>3.6109179126442243</v>
      </c>
      <c r="J15" s="1">
        <f t="shared" si="1"/>
        <v>3.8066624897703196</v>
      </c>
    </row>
    <row r="16" spans="4:10" x14ac:dyDescent="0.3">
      <c r="D16" s="1" t="s">
        <v>3</v>
      </c>
      <c r="E16" s="1">
        <v>39</v>
      </c>
      <c r="F16" s="1">
        <v>25</v>
      </c>
      <c r="G16" s="1">
        <f t="shared" si="0"/>
        <v>66</v>
      </c>
      <c r="H16" s="1">
        <f t="shared" si="0"/>
        <v>98</v>
      </c>
      <c r="I16" s="1">
        <f t="shared" si="1"/>
        <v>3.6635616461296463</v>
      </c>
      <c r="J16" s="1">
        <f t="shared" si="1"/>
        <v>3.2188758248682006</v>
      </c>
    </row>
    <row r="17" spans="4:10" x14ac:dyDescent="0.3">
      <c r="D17" s="1" t="s">
        <v>3</v>
      </c>
      <c r="E17" s="1">
        <v>45</v>
      </c>
      <c r="F17" s="1">
        <v>34</v>
      </c>
      <c r="G17" s="1">
        <f t="shared" si="0"/>
        <v>51</v>
      </c>
      <c r="H17" s="1">
        <f t="shared" si="0"/>
        <v>81</v>
      </c>
      <c r="I17" s="1">
        <f t="shared" si="1"/>
        <v>3.8066624897703196</v>
      </c>
      <c r="J17" s="1">
        <f t="shared" si="1"/>
        <v>3.5263605246161616</v>
      </c>
    </row>
    <row r="18" spans="4:10" x14ac:dyDescent="0.3">
      <c r="D18" s="1" t="s">
        <v>3</v>
      </c>
      <c r="E18" s="1">
        <v>35</v>
      </c>
      <c r="F18" s="1">
        <v>38</v>
      </c>
      <c r="G18" s="1">
        <f t="shared" si="0"/>
        <v>76</v>
      </c>
      <c r="H18" s="1">
        <f t="shared" si="0"/>
        <v>73</v>
      </c>
      <c r="I18" s="1">
        <f t="shared" si="1"/>
        <v>3.5553480614894135</v>
      </c>
      <c r="J18" s="1">
        <f t="shared" si="1"/>
        <v>3.6375861597263857</v>
      </c>
    </row>
    <row r="19" spans="4:10" x14ac:dyDescent="0.3">
      <c r="D19" s="1" t="s">
        <v>3</v>
      </c>
      <c r="E19" s="1">
        <v>43</v>
      </c>
      <c r="F19" s="1">
        <v>92</v>
      </c>
      <c r="G19" s="1">
        <f t="shared" si="0"/>
        <v>59</v>
      </c>
      <c r="H19" s="1">
        <f t="shared" si="0"/>
        <v>55</v>
      </c>
      <c r="I19" s="1">
        <f t="shared" si="1"/>
        <v>3.7612001156935624</v>
      </c>
      <c r="J19" s="1">
        <f t="shared" si="1"/>
        <v>4.5217885770490405</v>
      </c>
    </row>
    <row r="20" spans="4:10" x14ac:dyDescent="0.3">
      <c r="D20" s="1" t="s">
        <v>3</v>
      </c>
      <c r="E20" s="1">
        <v>35</v>
      </c>
      <c r="F20" s="1">
        <v>40</v>
      </c>
      <c r="G20" s="1">
        <f t="shared" si="0"/>
        <v>76</v>
      </c>
      <c r="H20" s="1">
        <f t="shared" si="0"/>
        <v>71</v>
      </c>
      <c r="I20" s="1">
        <f t="shared" si="1"/>
        <v>3.5553480614894135</v>
      </c>
      <c r="J20" s="1">
        <f t="shared" si="1"/>
        <v>3.6888794541139363</v>
      </c>
    </row>
    <row r="21" spans="4:10" x14ac:dyDescent="0.3">
      <c r="D21" s="1" t="s">
        <v>3</v>
      </c>
      <c r="E21" s="1">
        <v>33</v>
      </c>
      <c r="F21" s="1">
        <v>45</v>
      </c>
      <c r="G21" s="1">
        <f t="shared" si="0"/>
        <v>82</v>
      </c>
      <c r="H21" s="1">
        <f t="shared" si="0"/>
        <v>61</v>
      </c>
      <c r="I21" s="1">
        <f t="shared" si="1"/>
        <v>3.4965075614664802</v>
      </c>
      <c r="J21" s="1">
        <f t="shared" si="1"/>
        <v>3.8066624897703196</v>
      </c>
    </row>
    <row r="22" spans="4:10" x14ac:dyDescent="0.3">
      <c r="D22" s="1" t="s">
        <v>3</v>
      </c>
      <c r="E22" s="1">
        <v>44</v>
      </c>
      <c r="F22" s="1">
        <v>99</v>
      </c>
      <c r="G22" s="1">
        <f t="shared" si="0"/>
        <v>56</v>
      </c>
      <c r="H22" s="1">
        <f t="shared" si="0"/>
        <v>44</v>
      </c>
      <c r="I22" s="1">
        <f t="shared" si="1"/>
        <v>3.784189633918261</v>
      </c>
      <c r="J22" s="1">
        <f t="shared" si="1"/>
        <v>4.5951198501345898</v>
      </c>
    </row>
    <row r="23" spans="4:10" x14ac:dyDescent="0.3">
      <c r="D23" s="1" t="s">
        <v>3</v>
      </c>
      <c r="E23" s="1">
        <v>40</v>
      </c>
      <c r="F23" s="1">
        <v>34</v>
      </c>
      <c r="G23" s="1">
        <f t="shared" si="0"/>
        <v>64</v>
      </c>
      <c r="H23" s="1">
        <f t="shared" si="0"/>
        <v>81</v>
      </c>
      <c r="I23" s="1">
        <f t="shared" si="1"/>
        <v>3.6888794541139363</v>
      </c>
      <c r="J23" s="1">
        <f t="shared" si="1"/>
        <v>3.5263605246161616</v>
      </c>
    </row>
    <row r="24" spans="4:10" x14ac:dyDescent="0.3">
      <c r="D24" s="1" t="s">
        <v>3</v>
      </c>
      <c r="E24" s="1">
        <v>45</v>
      </c>
      <c r="F24" s="1">
        <v>44</v>
      </c>
      <c r="G24" s="1">
        <f t="shared" si="0"/>
        <v>51</v>
      </c>
      <c r="H24" s="1">
        <f t="shared" si="0"/>
        <v>64</v>
      </c>
      <c r="I24" s="1">
        <f t="shared" si="1"/>
        <v>3.8066624897703196</v>
      </c>
      <c r="J24" s="1">
        <f t="shared" si="1"/>
        <v>3.784189633918261</v>
      </c>
    </row>
    <row r="25" spans="4:10" x14ac:dyDescent="0.3">
      <c r="D25" s="1" t="s">
        <v>3</v>
      </c>
      <c r="E25" s="1">
        <v>27</v>
      </c>
      <c r="F25" s="1">
        <v>31</v>
      </c>
      <c r="G25" s="1">
        <f t="shared" si="0"/>
        <v>96</v>
      </c>
      <c r="H25" s="1">
        <f t="shared" si="0"/>
        <v>90</v>
      </c>
      <c r="I25" s="1">
        <f t="shared" si="1"/>
        <v>3.2958368660043291</v>
      </c>
      <c r="J25" s="1">
        <f t="shared" si="1"/>
        <v>3.4339872044851463</v>
      </c>
    </row>
    <row r="26" spans="4:10" x14ac:dyDescent="0.3">
      <c r="D26" s="1" t="s">
        <v>3</v>
      </c>
      <c r="E26" s="1">
        <v>26</v>
      </c>
      <c r="F26" s="1">
        <v>37</v>
      </c>
      <c r="G26" s="1">
        <f t="shared" si="0"/>
        <v>98</v>
      </c>
      <c r="H26" s="1">
        <f t="shared" si="0"/>
        <v>76</v>
      </c>
      <c r="I26" s="1">
        <f t="shared" si="1"/>
        <v>3.2580965380214821</v>
      </c>
      <c r="J26" s="1">
        <f t="shared" si="1"/>
        <v>3.6109179126442243</v>
      </c>
    </row>
    <row r="27" spans="4:10" x14ac:dyDescent="0.3">
      <c r="D27" s="1" t="s">
        <v>3</v>
      </c>
      <c r="E27" s="1">
        <v>39</v>
      </c>
      <c r="F27" s="1">
        <v>36</v>
      </c>
      <c r="G27" s="1">
        <f t="shared" si="0"/>
        <v>66</v>
      </c>
      <c r="H27" s="1">
        <f t="shared" si="0"/>
        <v>78</v>
      </c>
      <c r="I27" s="1">
        <f t="shared" si="1"/>
        <v>3.6635616461296463</v>
      </c>
      <c r="J27" s="1">
        <f t="shared" si="1"/>
        <v>3.5835189384561099</v>
      </c>
    </row>
    <row r="28" spans="4:10" x14ac:dyDescent="0.3">
      <c r="D28" s="1" t="s">
        <v>3</v>
      </c>
      <c r="E28" s="1">
        <v>44</v>
      </c>
      <c r="F28" s="1">
        <v>42</v>
      </c>
      <c r="G28" s="1">
        <f t="shared" si="0"/>
        <v>56</v>
      </c>
      <c r="H28" s="1">
        <f t="shared" si="0"/>
        <v>67</v>
      </c>
      <c r="I28" s="1">
        <f t="shared" si="1"/>
        <v>3.784189633918261</v>
      </c>
      <c r="J28" s="1">
        <f t="shared" si="1"/>
        <v>3.7376696182833684</v>
      </c>
    </row>
    <row r="29" spans="4:10" x14ac:dyDescent="0.3">
      <c r="D29" s="1" t="s">
        <v>3</v>
      </c>
      <c r="E29" s="1">
        <v>37</v>
      </c>
      <c r="F29" s="1">
        <v>107</v>
      </c>
      <c r="G29" s="1">
        <f t="shared" si="0"/>
        <v>69</v>
      </c>
      <c r="H29" s="1">
        <f t="shared" si="0"/>
        <v>11</v>
      </c>
      <c r="I29" s="1">
        <f t="shared" si="1"/>
        <v>3.6109179126442243</v>
      </c>
      <c r="J29" s="1">
        <f t="shared" si="1"/>
        <v>4.6728288344619058</v>
      </c>
    </row>
    <row r="30" spans="4:10" x14ac:dyDescent="0.3">
      <c r="D30" s="1" t="s">
        <v>3</v>
      </c>
      <c r="E30" s="1">
        <v>28</v>
      </c>
      <c r="F30" s="1">
        <v>38</v>
      </c>
      <c r="G30" s="1">
        <f t="shared" si="0"/>
        <v>93</v>
      </c>
      <c r="H30" s="1">
        <f t="shared" si="0"/>
        <v>73</v>
      </c>
      <c r="I30" s="1">
        <f t="shared" si="1"/>
        <v>3.3322045101752038</v>
      </c>
      <c r="J30" s="1">
        <f t="shared" si="1"/>
        <v>3.6375861597263857</v>
      </c>
    </row>
    <row r="31" spans="4:10" x14ac:dyDescent="0.3">
      <c r="D31" s="1" t="s">
        <v>3</v>
      </c>
      <c r="E31" s="1">
        <v>33</v>
      </c>
      <c r="F31" s="1">
        <v>101</v>
      </c>
      <c r="G31" s="1">
        <f t="shared" si="0"/>
        <v>82</v>
      </c>
      <c r="H31" s="1">
        <f t="shared" si="0"/>
        <v>34</v>
      </c>
      <c r="I31" s="1">
        <f t="shared" si="1"/>
        <v>3.4965075614664802</v>
      </c>
      <c r="J31" s="1">
        <f t="shared" si="1"/>
        <v>4.6151205168412597</v>
      </c>
    </row>
    <row r="32" spans="4:10" x14ac:dyDescent="0.3">
      <c r="D32" s="1" t="s">
        <v>3</v>
      </c>
      <c r="E32" s="1">
        <v>36</v>
      </c>
      <c r="F32" s="1">
        <v>107</v>
      </c>
      <c r="G32" s="1">
        <f t="shared" si="0"/>
        <v>72</v>
      </c>
      <c r="H32" s="1">
        <f t="shared" si="0"/>
        <v>11</v>
      </c>
      <c r="I32" s="1">
        <f t="shared" si="1"/>
        <v>3.5835189384561099</v>
      </c>
      <c r="J32" s="1">
        <f t="shared" si="1"/>
        <v>4.6728288344619058</v>
      </c>
    </row>
    <row r="33" spans="4:10" x14ac:dyDescent="0.3">
      <c r="D33" s="1" t="s">
        <v>3</v>
      </c>
      <c r="E33" s="1">
        <v>30</v>
      </c>
      <c r="F33" s="1">
        <v>34</v>
      </c>
      <c r="G33" s="1">
        <f t="shared" si="0"/>
        <v>90</v>
      </c>
      <c r="H33" s="1">
        <f t="shared" si="0"/>
        <v>81</v>
      </c>
      <c r="I33" s="1">
        <f t="shared" si="1"/>
        <v>3.4011973816621555</v>
      </c>
      <c r="J33" s="1">
        <f t="shared" si="1"/>
        <v>3.5263605246161616</v>
      </c>
    </row>
    <row r="34" spans="4:10" x14ac:dyDescent="0.3">
      <c r="D34" s="1" t="s">
        <v>3</v>
      </c>
      <c r="E34" s="1">
        <v>25</v>
      </c>
      <c r="F34" s="1">
        <v>35</v>
      </c>
      <c r="G34" s="1">
        <f t="shared" si="0"/>
        <v>100</v>
      </c>
      <c r="H34" s="1">
        <f t="shared" si="0"/>
        <v>80</v>
      </c>
      <c r="I34" s="1">
        <f t="shared" si="1"/>
        <v>3.2188758248682006</v>
      </c>
      <c r="J34" s="1">
        <f t="shared" si="1"/>
        <v>3.5553480614894135</v>
      </c>
    </row>
    <row r="35" spans="4:10" x14ac:dyDescent="0.3">
      <c r="D35" s="1" t="s">
        <v>3</v>
      </c>
      <c r="E35" s="1">
        <v>34</v>
      </c>
      <c r="F35" s="1">
        <v>108</v>
      </c>
      <c r="G35" s="1">
        <f t="shared" si="0"/>
        <v>78</v>
      </c>
      <c r="H35" s="1">
        <f t="shared" si="0"/>
        <v>5</v>
      </c>
      <c r="I35" s="1">
        <f t="shared" si="1"/>
        <v>3.5263605246161616</v>
      </c>
      <c r="J35" s="1">
        <f t="shared" si="1"/>
        <v>4.6821312271242199</v>
      </c>
    </row>
    <row r="36" spans="4:10" x14ac:dyDescent="0.3">
      <c r="D36" s="1" t="s">
        <v>3</v>
      </c>
      <c r="E36" s="1">
        <v>45</v>
      </c>
      <c r="F36" s="1">
        <v>100</v>
      </c>
      <c r="G36" s="1">
        <f t="shared" si="0"/>
        <v>51</v>
      </c>
      <c r="H36" s="1">
        <f t="shared" si="0"/>
        <v>38</v>
      </c>
      <c r="I36" s="1">
        <f t="shared" si="1"/>
        <v>3.8066624897703196</v>
      </c>
      <c r="J36" s="1">
        <f t="shared" si="1"/>
        <v>4.6051701859880918</v>
      </c>
    </row>
    <row r="37" spans="4:10" x14ac:dyDescent="0.3">
      <c r="D37" s="1" t="s">
        <v>3</v>
      </c>
      <c r="E37" s="1">
        <v>45</v>
      </c>
      <c r="F37" s="1">
        <v>107</v>
      </c>
      <c r="G37" s="1">
        <f t="shared" si="0"/>
        <v>51</v>
      </c>
      <c r="H37" s="1">
        <f t="shared" si="0"/>
        <v>11</v>
      </c>
      <c r="I37" s="1">
        <f t="shared" si="1"/>
        <v>3.8066624897703196</v>
      </c>
      <c r="J37" s="1">
        <f t="shared" si="1"/>
        <v>4.6728288344619058</v>
      </c>
    </row>
    <row r="38" spans="4:10" x14ac:dyDescent="0.3">
      <c r="D38" s="1" t="s">
        <v>3</v>
      </c>
      <c r="E38" s="1">
        <v>26</v>
      </c>
      <c r="F38" s="1">
        <v>25</v>
      </c>
      <c r="G38" s="1">
        <f t="shared" si="0"/>
        <v>98</v>
      </c>
      <c r="H38" s="1">
        <f t="shared" si="0"/>
        <v>98</v>
      </c>
      <c r="I38" s="1">
        <f t="shared" si="1"/>
        <v>3.2580965380214821</v>
      </c>
      <c r="J38" s="1">
        <f t="shared" si="1"/>
        <v>3.2188758248682006</v>
      </c>
    </row>
    <row r="39" spans="4:10" x14ac:dyDescent="0.3">
      <c r="D39" s="1" t="s">
        <v>3</v>
      </c>
      <c r="E39" s="1">
        <v>34</v>
      </c>
      <c r="F39" s="1">
        <v>26</v>
      </c>
      <c r="G39" s="1">
        <f t="shared" si="0"/>
        <v>78</v>
      </c>
      <c r="H39" s="1">
        <f t="shared" si="0"/>
        <v>95</v>
      </c>
      <c r="I39" s="1">
        <f t="shared" si="1"/>
        <v>3.5263605246161616</v>
      </c>
      <c r="J39" s="1">
        <f t="shared" si="1"/>
        <v>3.2580965380214821</v>
      </c>
    </row>
    <row r="40" spans="4:10" x14ac:dyDescent="0.3">
      <c r="D40" s="1" t="s">
        <v>3</v>
      </c>
      <c r="E40" s="1">
        <v>33</v>
      </c>
      <c r="F40" s="1">
        <v>38</v>
      </c>
      <c r="G40" s="1">
        <f t="shared" si="0"/>
        <v>82</v>
      </c>
      <c r="H40" s="1">
        <f t="shared" si="0"/>
        <v>73</v>
      </c>
      <c r="I40" s="1">
        <f t="shared" si="1"/>
        <v>3.4965075614664802</v>
      </c>
      <c r="J40" s="1">
        <f t="shared" si="1"/>
        <v>3.6375861597263857</v>
      </c>
    </row>
    <row r="41" spans="4:10" x14ac:dyDescent="0.3">
      <c r="D41" s="1" t="s">
        <v>3</v>
      </c>
      <c r="E41" s="1">
        <v>30</v>
      </c>
      <c r="F41" s="1">
        <v>42</v>
      </c>
      <c r="G41" s="1">
        <f t="shared" si="0"/>
        <v>90</v>
      </c>
      <c r="H41" s="1">
        <f t="shared" si="0"/>
        <v>67</v>
      </c>
      <c r="I41" s="1">
        <f t="shared" si="1"/>
        <v>3.4011973816621555</v>
      </c>
      <c r="J41" s="1">
        <f t="shared" si="1"/>
        <v>3.7376696182833684</v>
      </c>
    </row>
    <row r="42" spans="4:10" x14ac:dyDescent="0.3">
      <c r="D42" s="1" t="s">
        <v>3</v>
      </c>
      <c r="E42" s="1">
        <v>33</v>
      </c>
      <c r="F42" s="1">
        <v>106</v>
      </c>
      <c r="G42" s="1">
        <f t="shared" si="0"/>
        <v>82</v>
      </c>
      <c r="H42" s="1">
        <f t="shared" si="0"/>
        <v>19</v>
      </c>
      <c r="I42" s="1">
        <f t="shared" si="1"/>
        <v>3.4965075614664802</v>
      </c>
      <c r="J42" s="1">
        <f t="shared" si="1"/>
        <v>4.6634390941120669</v>
      </c>
    </row>
    <row r="43" spans="4:10" x14ac:dyDescent="0.3">
      <c r="D43" s="1" t="s">
        <v>3</v>
      </c>
      <c r="E43" s="1">
        <v>43</v>
      </c>
      <c r="F43" s="1">
        <v>25</v>
      </c>
      <c r="G43" s="1">
        <f t="shared" si="0"/>
        <v>59</v>
      </c>
      <c r="H43" s="1">
        <f t="shared" si="0"/>
        <v>98</v>
      </c>
      <c r="I43" s="1">
        <f t="shared" si="1"/>
        <v>3.7612001156935624</v>
      </c>
      <c r="J43" s="1">
        <f t="shared" si="1"/>
        <v>3.2188758248682006</v>
      </c>
    </row>
    <row r="44" spans="4:10" x14ac:dyDescent="0.3">
      <c r="D44" s="1" t="s">
        <v>3</v>
      </c>
      <c r="E44" s="1">
        <v>34</v>
      </c>
      <c r="F44" s="1">
        <v>26</v>
      </c>
      <c r="G44" s="1">
        <f t="shared" si="0"/>
        <v>78</v>
      </c>
      <c r="H44" s="1">
        <f t="shared" si="0"/>
        <v>95</v>
      </c>
      <c r="I44" s="1">
        <f t="shared" si="1"/>
        <v>3.5263605246161616</v>
      </c>
      <c r="J44" s="1">
        <f t="shared" si="1"/>
        <v>3.2580965380214821</v>
      </c>
    </row>
    <row r="45" spans="4:10" x14ac:dyDescent="0.3">
      <c r="D45" s="1" t="s">
        <v>3</v>
      </c>
      <c r="E45" s="1">
        <v>36</v>
      </c>
      <c r="F45" s="1">
        <v>107</v>
      </c>
      <c r="G45" s="1">
        <f t="shared" si="0"/>
        <v>72</v>
      </c>
      <c r="H45" s="1">
        <f t="shared" si="0"/>
        <v>11</v>
      </c>
      <c r="I45" s="1">
        <f t="shared" si="1"/>
        <v>3.5835189384561099</v>
      </c>
      <c r="J45" s="1">
        <f t="shared" si="1"/>
        <v>4.6728288344619058</v>
      </c>
    </row>
    <row r="46" spans="4:10" x14ac:dyDescent="0.3">
      <c r="D46" s="1" t="s">
        <v>3</v>
      </c>
      <c r="E46" s="1">
        <v>30</v>
      </c>
      <c r="F46" s="1">
        <v>108</v>
      </c>
      <c r="G46" s="1">
        <f t="shared" si="0"/>
        <v>90</v>
      </c>
      <c r="H46" s="1">
        <f t="shared" si="0"/>
        <v>5</v>
      </c>
      <c r="I46" s="1">
        <f t="shared" si="1"/>
        <v>3.4011973816621555</v>
      </c>
      <c r="J46" s="1">
        <f t="shared" si="1"/>
        <v>4.6821312271242199</v>
      </c>
    </row>
    <row r="47" spans="4:10" x14ac:dyDescent="0.3">
      <c r="D47" s="1" t="s">
        <v>3</v>
      </c>
      <c r="E47" s="1">
        <v>33</v>
      </c>
      <c r="F47" s="1">
        <v>100</v>
      </c>
      <c r="G47" s="1">
        <f t="shared" si="0"/>
        <v>82</v>
      </c>
      <c r="H47" s="1">
        <f t="shared" si="0"/>
        <v>38</v>
      </c>
      <c r="I47" s="1">
        <f t="shared" si="1"/>
        <v>3.4965075614664802</v>
      </c>
      <c r="J47" s="1">
        <f t="shared" si="1"/>
        <v>4.6051701859880918</v>
      </c>
    </row>
    <row r="48" spans="4:10" x14ac:dyDescent="0.3">
      <c r="D48" s="1" t="s">
        <v>3</v>
      </c>
      <c r="E48" s="1">
        <v>43</v>
      </c>
      <c r="F48" s="1">
        <v>32</v>
      </c>
      <c r="G48" s="1">
        <f t="shared" si="0"/>
        <v>59</v>
      </c>
      <c r="H48" s="1">
        <f t="shared" si="0"/>
        <v>88</v>
      </c>
      <c r="I48" s="1">
        <f t="shared" si="1"/>
        <v>3.7612001156935624</v>
      </c>
      <c r="J48" s="1">
        <f t="shared" si="1"/>
        <v>3.4657359027997265</v>
      </c>
    </row>
    <row r="49" spans="4:10" x14ac:dyDescent="0.3">
      <c r="D49" s="1" t="s">
        <v>3</v>
      </c>
      <c r="E49" s="1">
        <v>45</v>
      </c>
      <c r="F49" s="1">
        <v>33</v>
      </c>
      <c r="G49" s="1">
        <f t="shared" si="0"/>
        <v>51</v>
      </c>
      <c r="H49" s="1">
        <f t="shared" si="0"/>
        <v>85</v>
      </c>
      <c r="I49" s="1">
        <f t="shared" si="1"/>
        <v>3.8066624897703196</v>
      </c>
      <c r="J49" s="1">
        <f t="shared" si="1"/>
        <v>3.4965075614664802</v>
      </c>
    </row>
    <row r="50" spans="4:10" x14ac:dyDescent="0.3">
      <c r="D50" s="1" t="s">
        <v>3</v>
      </c>
      <c r="E50" s="1">
        <v>32</v>
      </c>
      <c r="F50" s="1">
        <v>108</v>
      </c>
      <c r="G50" s="1">
        <f t="shared" si="0"/>
        <v>89</v>
      </c>
      <c r="H50" s="1">
        <f t="shared" si="0"/>
        <v>5</v>
      </c>
      <c r="I50" s="1">
        <f t="shared" si="1"/>
        <v>3.4657359027997265</v>
      </c>
      <c r="J50" s="1">
        <f t="shared" si="1"/>
        <v>4.6821312271242199</v>
      </c>
    </row>
    <row r="51" spans="4:10" x14ac:dyDescent="0.3">
      <c r="D51" s="1" t="s">
        <v>3</v>
      </c>
      <c r="E51" s="1">
        <v>36</v>
      </c>
      <c r="F51" s="1">
        <v>103</v>
      </c>
      <c r="G51" s="1">
        <f t="shared" si="0"/>
        <v>72</v>
      </c>
      <c r="H51" s="1">
        <f t="shared" si="0"/>
        <v>28</v>
      </c>
      <c r="I51" s="1">
        <f t="shared" si="1"/>
        <v>3.5835189384561099</v>
      </c>
      <c r="J51" s="1">
        <f t="shared" si="1"/>
        <v>4.6347289882296359</v>
      </c>
    </row>
    <row r="52" spans="4:10" x14ac:dyDescent="0.3">
      <c r="D52" s="1" t="s">
        <v>3</v>
      </c>
      <c r="E52" s="1">
        <v>41</v>
      </c>
      <c r="F52" s="1">
        <v>39</v>
      </c>
      <c r="G52" s="1">
        <f t="shared" si="0"/>
        <v>62</v>
      </c>
      <c r="H52" s="1">
        <f t="shared" si="0"/>
        <v>72</v>
      </c>
      <c r="I52" s="1">
        <f t="shared" si="1"/>
        <v>3.713572066704308</v>
      </c>
      <c r="J52" s="1">
        <f t="shared" si="1"/>
        <v>3.6635616461296463</v>
      </c>
    </row>
    <row r="53" spans="4:10" x14ac:dyDescent="0.3">
      <c r="D53" s="1" t="s">
        <v>3</v>
      </c>
      <c r="E53" s="1">
        <v>28</v>
      </c>
      <c r="F53" s="1">
        <v>26</v>
      </c>
      <c r="G53" s="1">
        <f t="shared" si="0"/>
        <v>93</v>
      </c>
      <c r="H53" s="1">
        <f t="shared" si="0"/>
        <v>95</v>
      </c>
      <c r="I53" s="1">
        <f t="shared" si="1"/>
        <v>3.3322045101752038</v>
      </c>
      <c r="J53" s="1">
        <f t="shared" si="1"/>
        <v>3.2580965380214821</v>
      </c>
    </row>
    <row r="54" spans="4:10" x14ac:dyDescent="0.3">
      <c r="D54" s="1" t="s">
        <v>3</v>
      </c>
      <c r="E54" s="1">
        <v>44</v>
      </c>
      <c r="F54" s="1">
        <v>33</v>
      </c>
      <c r="G54" s="1">
        <f t="shared" si="0"/>
        <v>56</v>
      </c>
      <c r="H54" s="1">
        <f t="shared" si="0"/>
        <v>85</v>
      </c>
      <c r="I54" s="1">
        <f t="shared" si="1"/>
        <v>3.784189633918261</v>
      </c>
      <c r="J54" s="1">
        <f t="shared" si="1"/>
        <v>3.4965075614664802</v>
      </c>
    </row>
    <row r="55" spans="4:10" x14ac:dyDescent="0.3">
      <c r="D55" s="1" t="s">
        <v>4</v>
      </c>
      <c r="E55" s="1">
        <v>109</v>
      </c>
      <c r="F55" s="1">
        <v>96</v>
      </c>
      <c r="G55" s="1">
        <f t="shared" si="0"/>
        <v>2</v>
      </c>
      <c r="H55" s="1">
        <f t="shared" si="0"/>
        <v>48</v>
      </c>
      <c r="I55" s="1">
        <f t="shared" ref="I55:J104" si="2">LN(E55)</f>
        <v>4.6913478822291435</v>
      </c>
      <c r="J55" s="1">
        <f t="shared" si="2"/>
        <v>4.5643481914678361</v>
      </c>
    </row>
    <row r="56" spans="4:10" x14ac:dyDescent="0.3">
      <c r="D56" s="1" t="s">
        <v>4</v>
      </c>
      <c r="E56" s="1">
        <v>94</v>
      </c>
      <c r="F56" s="1">
        <v>98</v>
      </c>
      <c r="G56" s="1">
        <f t="shared" si="0"/>
        <v>38</v>
      </c>
      <c r="H56" s="1">
        <f t="shared" si="0"/>
        <v>45</v>
      </c>
      <c r="I56" s="1">
        <f t="shared" si="2"/>
        <v>4.5432947822700038</v>
      </c>
      <c r="J56" s="1">
        <f t="shared" si="2"/>
        <v>4.5849674786705723</v>
      </c>
    </row>
    <row r="57" spans="4:10" x14ac:dyDescent="0.3">
      <c r="D57" s="1" t="s">
        <v>4</v>
      </c>
      <c r="E57" s="1">
        <v>96</v>
      </c>
      <c r="F57" s="1">
        <v>90</v>
      </c>
      <c r="G57" s="1">
        <f t="shared" si="0"/>
        <v>32</v>
      </c>
      <c r="H57" s="1">
        <f t="shared" si="0"/>
        <v>59</v>
      </c>
      <c r="I57" s="1">
        <f t="shared" si="2"/>
        <v>4.5643481914678361</v>
      </c>
      <c r="J57" s="1">
        <f t="shared" si="2"/>
        <v>4.499809670330265</v>
      </c>
    </row>
    <row r="58" spans="4:10" x14ac:dyDescent="0.3">
      <c r="D58" s="1" t="s">
        <v>4</v>
      </c>
      <c r="E58" s="1">
        <v>95</v>
      </c>
      <c r="F58" s="1">
        <v>106</v>
      </c>
      <c r="G58" s="1">
        <f t="shared" si="0"/>
        <v>35</v>
      </c>
      <c r="H58" s="1">
        <f t="shared" si="0"/>
        <v>19</v>
      </c>
      <c r="I58" s="1">
        <f t="shared" si="2"/>
        <v>4.5538768916005408</v>
      </c>
      <c r="J58" s="1">
        <f t="shared" si="2"/>
        <v>4.6634390941120669</v>
      </c>
    </row>
    <row r="59" spans="4:10" x14ac:dyDescent="0.3">
      <c r="D59" s="1" t="s">
        <v>4</v>
      </c>
      <c r="E59" s="1">
        <v>94</v>
      </c>
      <c r="F59" s="1">
        <v>107</v>
      </c>
      <c r="G59" s="1">
        <f t="shared" si="0"/>
        <v>38</v>
      </c>
      <c r="H59" s="1">
        <f t="shared" si="0"/>
        <v>11</v>
      </c>
      <c r="I59" s="1">
        <f t="shared" si="2"/>
        <v>4.5432947822700038</v>
      </c>
      <c r="J59" s="1">
        <f t="shared" si="2"/>
        <v>4.6728288344619058</v>
      </c>
    </row>
    <row r="60" spans="4:10" x14ac:dyDescent="0.3">
      <c r="D60" s="1" t="s">
        <v>4</v>
      </c>
      <c r="E60" s="1">
        <v>108</v>
      </c>
      <c r="F60" s="1">
        <v>110</v>
      </c>
      <c r="G60" s="1">
        <f t="shared" si="0"/>
        <v>5</v>
      </c>
      <c r="H60" s="1">
        <f t="shared" si="0"/>
        <v>1</v>
      </c>
      <c r="I60" s="1">
        <f t="shared" si="2"/>
        <v>4.6821312271242199</v>
      </c>
      <c r="J60" s="1">
        <f t="shared" si="2"/>
        <v>4.7004803657924166</v>
      </c>
    </row>
    <row r="61" spans="4:10" x14ac:dyDescent="0.3">
      <c r="D61" s="1" t="s">
        <v>4</v>
      </c>
      <c r="E61" s="1">
        <v>104</v>
      </c>
      <c r="F61" s="1">
        <v>100</v>
      </c>
      <c r="G61" s="1">
        <f t="shared" si="0"/>
        <v>13</v>
      </c>
      <c r="H61" s="1">
        <f t="shared" si="0"/>
        <v>38</v>
      </c>
      <c r="I61" s="1">
        <f t="shared" si="2"/>
        <v>4.6443908991413725</v>
      </c>
      <c r="J61" s="1">
        <f t="shared" si="2"/>
        <v>4.6051701859880918</v>
      </c>
    </row>
    <row r="62" spans="4:10" x14ac:dyDescent="0.3">
      <c r="D62" s="1" t="s">
        <v>4</v>
      </c>
      <c r="E62" s="1">
        <v>105</v>
      </c>
      <c r="F62" s="1">
        <v>97</v>
      </c>
      <c r="G62" s="1">
        <f t="shared" si="0"/>
        <v>11</v>
      </c>
      <c r="H62" s="1">
        <f t="shared" si="0"/>
        <v>47</v>
      </c>
      <c r="I62" s="1">
        <f t="shared" si="2"/>
        <v>4.6539603501575231</v>
      </c>
      <c r="J62" s="1">
        <f t="shared" si="2"/>
        <v>4.5747109785033828</v>
      </c>
    </row>
    <row r="63" spans="4:10" x14ac:dyDescent="0.3">
      <c r="D63" s="1" t="s">
        <v>4</v>
      </c>
      <c r="E63" s="1">
        <v>94</v>
      </c>
      <c r="F63" s="1">
        <v>91</v>
      </c>
      <c r="G63" s="1">
        <f t="shared" si="0"/>
        <v>38</v>
      </c>
      <c r="H63" s="1">
        <f t="shared" si="0"/>
        <v>57</v>
      </c>
      <c r="I63" s="1">
        <f t="shared" si="2"/>
        <v>4.5432947822700038</v>
      </c>
      <c r="J63" s="1">
        <f t="shared" si="2"/>
        <v>4.5108595065168497</v>
      </c>
    </row>
    <row r="64" spans="4:10" x14ac:dyDescent="0.3">
      <c r="D64" s="1" t="s">
        <v>4</v>
      </c>
      <c r="E64" s="1">
        <v>107</v>
      </c>
      <c r="F64" s="1">
        <v>109</v>
      </c>
      <c r="G64" s="1">
        <f t="shared" si="0"/>
        <v>8</v>
      </c>
      <c r="H64" s="1">
        <f t="shared" si="0"/>
        <v>3</v>
      </c>
      <c r="I64" s="1">
        <f t="shared" si="2"/>
        <v>4.6728288344619058</v>
      </c>
      <c r="J64" s="1">
        <f t="shared" si="2"/>
        <v>4.6913478822291435</v>
      </c>
    </row>
    <row r="65" spans="4:10" x14ac:dyDescent="0.3">
      <c r="D65" s="1" t="s">
        <v>4</v>
      </c>
      <c r="E65" s="1">
        <v>97</v>
      </c>
      <c r="F65" s="1">
        <v>44</v>
      </c>
      <c r="G65" s="1">
        <f t="shared" si="0"/>
        <v>28</v>
      </c>
      <c r="H65" s="1">
        <f t="shared" si="0"/>
        <v>64</v>
      </c>
      <c r="I65" s="1">
        <f t="shared" si="2"/>
        <v>4.5747109785033828</v>
      </c>
      <c r="J65" s="1">
        <f t="shared" si="2"/>
        <v>3.784189633918261</v>
      </c>
    </row>
    <row r="66" spans="4:10" x14ac:dyDescent="0.3">
      <c r="D66" s="1" t="s">
        <v>4</v>
      </c>
      <c r="E66" s="1">
        <v>97</v>
      </c>
      <c r="F66" s="1">
        <v>102</v>
      </c>
      <c r="G66" s="1">
        <f t="shared" si="0"/>
        <v>28</v>
      </c>
      <c r="H66" s="1">
        <f t="shared" si="0"/>
        <v>30</v>
      </c>
      <c r="I66" s="1">
        <f t="shared" si="2"/>
        <v>4.5747109785033828</v>
      </c>
      <c r="J66" s="1">
        <f t="shared" si="2"/>
        <v>4.6249728132842707</v>
      </c>
    </row>
    <row r="67" spans="4:10" x14ac:dyDescent="0.3">
      <c r="D67" s="1" t="s">
        <v>4</v>
      </c>
      <c r="E67" s="1">
        <v>101</v>
      </c>
      <c r="F67" s="1">
        <v>94</v>
      </c>
      <c r="G67" s="1">
        <f t="shared" si="0"/>
        <v>18</v>
      </c>
      <c r="H67" s="1">
        <f t="shared" si="0"/>
        <v>53</v>
      </c>
      <c r="I67" s="1">
        <f t="shared" si="2"/>
        <v>4.6151205168412597</v>
      </c>
      <c r="J67" s="1">
        <f t="shared" si="2"/>
        <v>4.5432947822700038</v>
      </c>
    </row>
    <row r="68" spans="4:10" x14ac:dyDescent="0.3">
      <c r="D68" s="1" t="s">
        <v>4</v>
      </c>
      <c r="E68" s="1">
        <v>101</v>
      </c>
      <c r="F68" s="1">
        <v>101</v>
      </c>
      <c r="G68" s="1">
        <f t="shared" si="0"/>
        <v>18</v>
      </c>
      <c r="H68" s="1">
        <f t="shared" si="0"/>
        <v>34</v>
      </c>
      <c r="I68" s="1">
        <f t="shared" si="2"/>
        <v>4.6151205168412597</v>
      </c>
      <c r="J68" s="1">
        <f t="shared" si="2"/>
        <v>4.6151205168412597</v>
      </c>
    </row>
    <row r="69" spans="4:10" x14ac:dyDescent="0.3">
      <c r="D69" s="1" t="s">
        <v>4</v>
      </c>
      <c r="E69" s="1">
        <v>103</v>
      </c>
      <c r="F69" s="1">
        <v>106</v>
      </c>
      <c r="G69" s="1">
        <f t="shared" si="0"/>
        <v>15</v>
      </c>
      <c r="H69" s="1">
        <f t="shared" si="0"/>
        <v>19</v>
      </c>
      <c r="I69" s="1">
        <f t="shared" si="2"/>
        <v>4.6347289882296359</v>
      </c>
      <c r="J69" s="1">
        <f t="shared" si="2"/>
        <v>4.6634390941120669</v>
      </c>
    </row>
    <row r="70" spans="4:10" x14ac:dyDescent="0.3">
      <c r="D70" s="1" t="s">
        <v>4</v>
      </c>
      <c r="E70" s="1">
        <v>92</v>
      </c>
      <c r="F70" s="1">
        <v>109</v>
      </c>
      <c r="G70" s="1">
        <f t="shared" ref="G70:H104" si="3">RANK(E70,E$5:E$104,0)</f>
        <v>43</v>
      </c>
      <c r="H70" s="1">
        <f t="shared" si="3"/>
        <v>3</v>
      </c>
      <c r="I70" s="1">
        <f t="shared" si="2"/>
        <v>4.5217885770490405</v>
      </c>
      <c r="J70" s="1">
        <f t="shared" si="2"/>
        <v>4.6913478822291435</v>
      </c>
    </row>
    <row r="71" spans="4:10" x14ac:dyDescent="0.3">
      <c r="D71" s="1" t="s">
        <v>4</v>
      </c>
      <c r="E71" s="1">
        <v>102</v>
      </c>
      <c r="F71" s="1">
        <v>100</v>
      </c>
      <c r="G71" s="1">
        <f t="shared" si="3"/>
        <v>17</v>
      </c>
      <c r="H71" s="1">
        <f t="shared" si="3"/>
        <v>38</v>
      </c>
      <c r="I71" s="1">
        <f t="shared" si="2"/>
        <v>4.6249728132842707</v>
      </c>
      <c r="J71" s="1">
        <f t="shared" si="2"/>
        <v>4.6051701859880918</v>
      </c>
    </row>
    <row r="72" spans="4:10" x14ac:dyDescent="0.3">
      <c r="D72" s="1" t="s">
        <v>4</v>
      </c>
      <c r="E72" s="1">
        <v>92</v>
      </c>
      <c r="F72" s="1">
        <v>110</v>
      </c>
      <c r="G72" s="1">
        <f t="shared" si="3"/>
        <v>43</v>
      </c>
      <c r="H72" s="1">
        <f t="shared" si="3"/>
        <v>1</v>
      </c>
      <c r="I72" s="1">
        <f t="shared" si="2"/>
        <v>4.5217885770490405</v>
      </c>
      <c r="J72" s="1">
        <f t="shared" si="2"/>
        <v>4.7004803657924166</v>
      </c>
    </row>
    <row r="73" spans="4:10" x14ac:dyDescent="0.3">
      <c r="D73" s="1" t="s">
        <v>4</v>
      </c>
      <c r="E73" s="1">
        <v>90</v>
      </c>
      <c r="F73" s="1">
        <v>102</v>
      </c>
      <c r="G73" s="1">
        <f t="shared" si="3"/>
        <v>47</v>
      </c>
      <c r="H73" s="1">
        <f t="shared" si="3"/>
        <v>30</v>
      </c>
      <c r="I73" s="1">
        <f t="shared" si="2"/>
        <v>4.499809670330265</v>
      </c>
      <c r="J73" s="1">
        <f t="shared" si="2"/>
        <v>4.6249728132842707</v>
      </c>
    </row>
    <row r="74" spans="4:10" x14ac:dyDescent="0.3">
      <c r="D74" s="1" t="s">
        <v>4</v>
      </c>
      <c r="E74" s="1">
        <v>98</v>
      </c>
      <c r="F74" s="1">
        <v>90</v>
      </c>
      <c r="G74" s="1">
        <f t="shared" si="3"/>
        <v>23</v>
      </c>
      <c r="H74" s="1">
        <f t="shared" si="3"/>
        <v>59</v>
      </c>
      <c r="I74" s="1">
        <f t="shared" si="2"/>
        <v>4.5849674786705723</v>
      </c>
      <c r="J74" s="1">
        <f t="shared" si="2"/>
        <v>4.499809670330265</v>
      </c>
    </row>
    <row r="75" spans="4:10" x14ac:dyDescent="0.3">
      <c r="D75" s="1" t="s">
        <v>4</v>
      </c>
      <c r="E75" s="1">
        <v>108</v>
      </c>
      <c r="F75" s="1">
        <v>102</v>
      </c>
      <c r="G75" s="1">
        <f t="shared" si="3"/>
        <v>5</v>
      </c>
      <c r="H75" s="1">
        <f t="shared" si="3"/>
        <v>30</v>
      </c>
      <c r="I75" s="1">
        <f t="shared" si="2"/>
        <v>4.6821312271242199</v>
      </c>
      <c r="J75" s="1">
        <f t="shared" si="2"/>
        <v>4.6249728132842707</v>
      </c>
    </row>
    <row r="76" spans="4:10" x14ac:dyDescent="0.3">
      <c r="D76" s="1" t="s">
        <v>4</v>
      </c>
      <c r="E76" s="1">
        <v>96</v>
      </c>
      <c r="F76" s="1">
        <v>100</v>
      </c>
      <c r="G76" s="1">
        <f t="shared" si="3"/>
        <v>32</v>
      </c>
      <c r="H76" s="1">
        <f t="shared" si="3"/>
        <v>38</v>
      </c>
      <c r="I76" s="1">
        <f t="shared" si="2"/>
        <v>4.5643481914678361</v>
      </c>
      <c r="J76" s="1">
        <f t="shared" si="2"/>
        <v>4.6051701859880918</v>
      </c>
    </row>
    <row r="77" spans="4:10" x14ac:dyDescent="0.3">
      <c r="D77" s="1" t="s">
        <v>4</v>
      </c>
      <c r="E77" s="1">
        <v>101</v>
      </c>
      <c r="F77" s="1">
        <v>30</v>
      </c>
      <c r="G77" s="1">
        <f t="shared" si="3"/>
        <v>18</v>
      </c>
      <c r="H77" s="1">
        <f t="shared" si="3"/>
        <v>91</v>
      </c>
      <c r="I77" s="1">
        <f t="shared" si="2"/>
        <v>4.6151205168412597</v>
      </c>
      <c r="J77" s="1">
        <f t="shared" si="2"/>
        <v>3.4011973816621555</v>
      </c>
    </row>
    <row r="78" spans="4:10" x14ac:dyDescent="0.3">
      <c r="D78" s="1" t="s">
        <v>4</v>
      </c>
      <c r="E78" s="1">
        <v>109</v>
      </c>
      <c r="F78" s="1">
        <v>107</v>
      </c>
      <c r="G78" s="1">
        <f t="shared" si="3"/>
        <v>2</v>
      </c>
      <c r="H78" s="1">
        <f t="shared" si="3"/>
        <v>11</v>
      </c>
      <c r="I78" s="1">
        <f t="shared" si="2"/>
        <v>4.6913478822291435</v>
      </c>
      <c r="J78" s="1">
        <f t="shared" si="2"/>
        <v>4.6728288344619058</v>
      </c>
    </row>
    <row r="79" spans="4:10" x14ac:dyDescent="0.3">
      <c r="D79" s="1" t="s">
        <v>4</v>
      </c>
      <c r="E79" s="1">
        <v>105</v>
      </c>
      <c r="F79" s="1">
        <v>96</v>
      </c>
      <c r="G79" s="1">
        <f t="shared" si="3"/>
        <v>11</v>
      </c>
      <c r="H79" s="1">
        <f t="shared" si="3"/>
        <v>48</v>
      </c>
      <c r="I79" s="1">
        <f t="shared" si="2"/>
        <v>4.6539603501575231</v>
      </c>
      <c r="J79" s="1">
        <f t="shared" si="2"/>
        <v>4.5643481914678361</v>
      </c>
    </row>
    <row r="80" spans="4:10" x14ac:dyDescent="0.3">
      <c r="D80" s="1" t="s">
        <v>4</v>
      </c>
      <c r="E80" s="1">
        <v>108</v>
      </c>
      <c r="F80" s="1">
        <v>93</v>
      </c>
      <c r="G80" s="1">
        <f t="shared" si="3"/>
        <v>5</v>
      </c>
      <c r="H80" s="1">
        <f t="shared" si="3"/>
        <v>54</v>
      </c>
      <c r="I80" s="1">
        <f t="shared" si="2"/>
        <v>4.6821312271242199</v>
      </c>
      <c r="J80" s="1">
        <f t="shared" si="2"/>
        <v>4.5325994931532563</v>
      </c>
    </row>
    <row r="81" spans="4:10" x14ac:dyDescent="0.3">
      <c r="D81" s="1" t="s">
        <v>4</v>
      </c>
      <c r="E81" s="1">
        <v>97</v>
      </c>
      <c r="F81" s="1">
        <v>92</v>
      </c>
      <c r="G81" s="1">
        <f t="shared" si="3"/>
        <v>28</v>
      </c>
      <c r="H81" s="1">
        <f t="shared" si="3"/>
        <v>55</v>
      </c>
      <c r="I81" s="1">
        <f t="shared" si="2"/>
        <v>4.5747109785033828</v>
      </c>
      <c r="J81" s="1">
        <f t="shared" si="2"/>
        <v>4.5217885770490405</v>
      </c>
    </row>
    <row r="82" spans="4:10" x14ac:dyDescent="0.3">
      <c r="D82" s="1" t="s">
        <v>4</v>
      </c>
      <c r="E82" s="1">
        <v>96</v>
      </c>
      <c r="F82" s="1">
        <v>108</v>
      </c>
      <c r="G82" s="1">
        <f t="shared" si="3"/>
        <v>32</v>
      </c>
      <c r="H82" s="1">
        <f t="shared" si="3"/>
        <v>5</v>
      </c>
      <c r="I82" s="1">
        <f t="shared" si="2"/>
        <v>4.5643481914678361</v>
      </c>
      <c r="J82" s="1">
        <f t="shared" si="2"/>
        <v>4.6821312271242199</v>
      </c>
    </row>
    <row r="83" spans="4:10" x14ac:dyDescent="0.3">
      <c r="D83" s="1" t="s">
        <v>4</v>
      </c>
      <c r="E83" s="1">
        <v>107</v>
      </c>
      <c r="F83" s="1">
        <v>95</v>
      </c>
      <c r="G83" s="1">
        <f t="shared" si="3"/>
        <v>8</v>
      </c>
      <c r="H83" s="1">
        <f t="shared" si="3"/>
        <v>51</v>
      </c>
      <c r="I83" s="1">
        <f t="shared" si="2"/>
        <v>4.6728288344619058</v>
      </c>
      <c r="J83" s="1">
        <f t="shared" si="2"/>
        <v>4.5538768916005408</v>
      </c>
    </row>
    <row r="84" spans="4:10" x14ac:dyDescent="0.3">
      <c r="D84" s="1" t="s">
        <v>4</v>
      </c>
      <c r="E84" s="1">
        <v>98</v>
      </c>
      <c r="F84" s="1">
        <v>108</v>
      </c>
      <c r="G84" s="1">
        <f t="shared" si="3"/>
        <v>23</v>
      </c>
      <c r="H84" s="1">
        <f t="shared" si="3"/>
        <v>5</v>
      </c>
      <c r="I84" s="1">
        <f t="shared" si="2"/>
        <v>4.5849674786705723</v>
      </c>
      <c r="J84" s="1">
        <f t="shared" si="2"/>
        <v>4.6821312271242199</v>
      </c>
    </row>
    <row r="85" spans="4:10" x14ac:dyDescent="0.3">
      <c r="D85" s="1" t="s">
        <v>4</v>
      </c>
      <c r="E85" s="1">
        <v>92</v>
      </c>
      <c r="F85" s="1">
        <v>104</v>
      </c>
      <c r="G85" s="1">
        <f t="shared" si="3"/>
        <v>43</v>
      </c>
      <c r="H85" s="1">
        <f t="shared" si="3"/>
        <v>26</v>
      </c>
      <c r="I85" s="1">
        <f t="shared" si="2"/>
        <v>4.5217885770490405</v>
      </c>
      <c r="J85" s="1">
        <f t="shared" si="2"/>
        <v>4.6443908991413725</v>
      </c>
    </row>
    <row r="86" spans="4:10" x14ac:dyDescent="0.3">
      <c r="D86" s="1" t="s">
        <v>4</v>
      </c>
      <c r="E86" s="1">
        <v>95</v>
      </c>
      <c r="F86" s="1">
        <v>106</v>
      </c>
      <c r="G86" s="1">
        <f t="shared" si="3"/>
        <v>35</v>
      </c>
      <c r="H86" s="1">
        <f t="shared" si="3"/>
        <v>19</v>
      </c>
      <c r="I86" s="1">
        <f t="shared" si="2"/>
        <v>4.5538768916005408</v>
      </c>
      <c r="J86" s="1">
        <f t="shared" si="2"/>
        <v>4.6634390941120669</v>
      </c>
    </row>
    <row r="87" spans="4:10" x14ac:dyDescent="0.3">
      <c r="D87" s="1" t="s">
        <v>4</v>
      </c>
      <c r="E87" s="1">
        <v>98</v>
      </c>
      <c r="F87" s="1">
        <v>105</v>
      </c>
      <c r="G87" s="1">
        <f t="shared" si="3"/>
        <v>23</v>
      </c>
      <c r="H87" s="1">
        <f t="shared" si="3"/>
        <v>23</v>
      </c>
      <c r="I87" s="1">
        <f t="shared" si="2"/>
        <v>4.5849674786705723</v>
      </c>
      <c r="J87" s="1">
        <f t="shared" si="2"/>
        <v>4.6539603501575231</v>
      </c>
    </row>
    <row r="88" spans="4:10" x14ac:dyDescent="0.3">
      <c r="D88" s="1" t="s">
        <v>4</v>
      </c>
      <c r="E88" s="1">
        <v>94</v>
      </c>
      <c r="F88" s="1">
        <v>29</v>
      </c>
      <c r="G88" s="1">
        <f t="shared" si="3"/>
        <v>38</v>
      </c>
      <c r="H88" s="1">
        <f t="shared" si="3"/>
        <v>92</v>
      </c>
      <c r="I88" s="1">
        <f t="shared" si="2"/>
        <v>4.5432947822700038</v>
      </c>
      <c r="J88" s="1">
        <f t="shared" si="2"/>
        <v>3.3672958299864741</v>
      </c>
    </row>
    <row r="89" spans="4:10" x14ac:dyDescent="0.3">
      <c r="D89" s="1" t="s">
        <v>4</v>
      </c>
      <c r="E89" s="1">
        <v>107</v>
      </c>
      <c r="F89" s="1">
        <v>33</v>
      </c>
      <c r="G89" s="1">
        <f t="shared" si="3"/>
        <v>8</v>
      </c>
      <c r="H89" s="1">
        <f t="shared" si="3"/>
        <v>85</v>
      </c>
      <c r="I89" s="1">
        <f t="shared" si="2"/>
        <v>4.6728288344619058</v>
      </c>
      <c r="J89" s="1">
        <f t="shared" si="2"/>
        <v>3.4965075614664802</v>
      </c>
    </row>
    <row r="90" spans="4:10" x14ac:dyDescent="0.3">
      <c r="D90" s="1" t="s">
        <v>4</v>
      </c>
      <c r="E90" s="1">
        <v>99</v>
      </c>
      <c r="F90" s="1">
        <v>102</v>
      </c>
      <c r="G90" s="1">
        <f t="shared" si="3"/>
        <v>22</v>
      </c>
      <c r="H90" s="1">
        <f t="shared" si="3"/>
        <v>30</v>
      </c>
      <c r="I90" s="1">
        <f t="shared" si="2"/>
        <v>4.5951198501345898</v>
      </c>
      <c r="J90" s="1">
        <f t="shared" si="2"/>
        <v>4.6249728132842707</v>
      </c>
    </row>
    <row r="91" spans="4:10" x14ac:dyDescent="0.3">
      <c r="D91" s="1" t="s">
        <v>4</v>
      </c>
      <c r="E91" s="1">
        <v>104</v>
      </c>
      <c r="F91" s="1">
        <v>105</v>
      </c>
      <c r="G91" s="1">
        <f t="shared" si="3"/>
        <v>13</v>
      </c>
      <c r="H91" s="1">
        <f t="shared" si="3"/>
        <v>23</v>
      </c>
      <c r="I91" s="1">
        <f t="shared" si="2"/>
        <v>4.6443908991413725</v>
      </c>
      <c r="J91" s="1">
        <f t="shared" si="2"/>
        <v>4.6539603501575231</v>
      </c>
    </row>
    <row r="92" spans="4:10" x14ac:dyDescent="0.3">
      <c r="D92" s="1" t="s">
        <v>4</v>
      </c>
      <c r="E92" s="1">
        <v>98</v>
      </c>
      <c r="F92" s="1">
        <v>103</v>
      </c>
      <c r="G92" s="1">
        <f t="shared" si="3"/>
        <v>23</v>
      </c>
      <c r="H92" s="1">
        <f t="shared" si="3"/>
        <v>28</v>
      </c>
      <c r="I92" s="1">
        <f t="shared" si="2"/>
        <v>4.5849674786705723</v>
      </c>
      <c r="J92" s="1">
        <f t="shared" si="2"/>
        <v>4.6347289882296359</v>
      </c>
    </row>
    <row r="93" spans="4:10" x14ac:dyDescent="0.3">
      <c r="D93" s="1" t="s">
        <v>4</v>
      </c>
      <c r="E93" s="1">
        <v>97</v>
      </c>
      <c r="F93" s="1">
        <v>107</v>
      </c>
      <c r="G93" s="1">
        <f t="shared" si="3"/>
        <v>28</v>
      </c>
      <c r="H93" s="1">
        <f t="shared" si="3"/>
        <v>11</v>
      </c>
      <c r="I93" s="1">
        <f t="shared" si="2"/>
        <v>4.5747109785033828</v>
      </c>
      <c r="J93" s="1">
        <f t="shared" si="2"/>
        <v>4.6728288344619058</v>
      </c>
    </row>
    <row r="94" spans="4:10" x14ac:dyDescent="0.3">
      <c r="D94" s="1" t="s">
        <v>4</v>
      </c>
      <c r="E94" s="1">
        <v>95</v>
      </c>
      <c r="F94" s="1">
        <v>107</v>
      </c>
      <c r="G94" s="1">
        <f t="shared" si="3"/>
        <v>35</v>
      </c>
      <c r="H94" s="1">
        <f t="shared" si="3"/>
        <v>11</v>
      </c>
      <c r="I94" s="1">
        <f t="shared" si="2"/>
        <v>4.5538768916005408</v>
      </c>
      <c r="J94" s="1">
        <f t="shared" si="2"/>
        <v>4.6728288344619058</v>
      </c>
    </row>
    <row r="95" spans="4:10" x14ac:dyDescent="0.3">
      <c r="D95" s="1" t="s">
        <v>4</v>
      </c>
      <c r="E95" s="1">
        <v>92</v>
      </c>
      <c r="F95" s="1">
        <v>95</v>
      </c>
      <c r="G95" s="1">
        <f t="shared" si="3"/>
        <v>43</v>
      </c>
      <c r="H95" s="1">
        <f t="shared" si="3"/>
        <v>51</v>
      </c>
      <c r="I95" s="1">
        <f t="shared" si="2"/>
        <v>4.5217885770490405</v>
      </c>
      <c r="J95" s="1">
        <f t="shared" si="2"/>
        <v>4.5538768916005408</v>
      </c>
    </row>
    <row r="96" spans="4:10" x14ac:dyDescent="0.3">
      <c r="D96" s="1" t="s">
        <v>4</v>
      </c>
      <c r="E96" s="1">
        <v>93</v>
      </c>
      <c r="F96" s="1">
        <v>36</v>
      </c>
      <c r="G96" s="1">
        <f t="shared" si="3"/>
        <v>42</v>
      </c>
      <c r="H96" s="1">
        <f t="shared" si="3"/>
        <v>78</v>
      </c>
      <c r="I96" s="1">
        <f t="shared" si="2"/>
        <v>4.5325994931532563</v>
      </c>
      <c r="J96" s="1">
        <f t="shared" si="2"/>
        <v>3.5835189384561099</v>
      </c>
    </row>
    <row r="97" spans="4:10" x14ac:dyDescent="0.3">
      <c r="D97" s="1" t="s">
        <v>4</v>
      </c>
      <c r="E97" s="1">
        <v>90</v>
      </c>
      <c r="F97" s="1">
        <v>108</v>
      </c>
      <c r="G97" s="1">
        <f t="shared" si="3"/>
        <v>47</v>
      </c>
      <c r="H97" s="1">
        <f t="shared" si="3"/>
        <v>5</v>
      </c>
      <c r="I97" s="1">
        <f t="shared" si="2"/>
        <v>4.499809670330265</v>
      </c>
      <c r="J97" s="1">
        <f t="shared" si="2"/>
        <v>4.6821312271242199</v>
      </c>
    </row>
    <row r="98" spans="4:10" x14ac:dyDescent="0.3">
      <c r="D98" s="1" t="s">
        <v>4</v>
      </c>
      <c r="E98" s="1">
        <v>110</v>
      </c>
      <c r="F98" s="1">
        <v>91</v>
      </c>
      <c r="G98" s="1">
        <f t="shared" si="3"/>
        <v>1</v>
      </c>
      <c r="H98" s="1">
        <f t="shared" si="3"/>
        <v>57</v>
      </c>
      <c r="I98" s="1">
        <f t="shared" si="2"/>
        <v>4.7004803657924166</v>
      </c>
      <c r="J98" s="1">
        <f t="shared" si="2"/>
        <v>4.5108595065168497</v>
      </c>
    </row>
    <row r="99" spans="4:10" x14ac:dyDescent="0.3">
      <c r="D99" s="1" t="s">
        <v>4</v>
      </c>
      <c r="E99" s="1">
        <v>101</v>
      </c>
      <c r="F99" s="1">
        <v>101</v>
      </c>
      <c r="G99" s="1">
        <f t="shared" si="3"/>
        <v>18</v>
      </c>
      <c r="H99" s="1">
        <f t="shared" si="3"/>
        <v>34</v>
      </c>
      <c r="I99" s="1">
        <f t="shared" si="2"/>
        <v>4.6151205168412597</v>
      </c>
      <c r="J99" s="1">
        <f t="shared" si="2"/>
        <v>4.6151205168412597</v>
      </c>
    </row>
    <row r="100" spans="4:10" x14ac:dyDescent="0.3">
      <c r="D100" s="1" t="s">
        <v>4</v>
      </c>
      <c r="E100" s="1">
        <v>90</v>
      </c>
      <c r="F100" s="1">
        <v>105</v>
      </c>
      <c r="G100" s="1">
        <f t="shared" si="3"/>
        <v>47</v>
      </c>
      <c r="H100" s="1">
        <f t="shared" si="3"/>
        <v>23</v>
      </c>
      <c r="I100" s="1">
        <f t="shared" si="2"/>
        <v>4.499809670330265</v>
      </c>
      <c r="J100" s="1">
        <f t="shared" si="2"/>
        <v>4.6539603501575231</v>
      </c>
    </row>
    <row r="101" spans="4:10" x14ac:dyDescent="0.3">
      <c r="D101" s="1" t="s">
        <v>4</v>
      </c>
      <c r="E101" s="1">
        <v>98</v>
      </c>
      <c r="F101" s="1">
        <v>101</v>
      </c>
      <c r="G101" s="1">
        <f t="shared" si="3"/>
        <v>23</v>
      </c>
      <c r="H101" s="1">
        <f t="shared" si="3"/>
        <v>34</v>
      </c>
      <c r="I101" s="1">
        <f t="shared" si="2"/>
        <v>4.5849674786705723</v>
      </c>
      <c r="J101" s="1">
        <f t="shared" si="2"/>
        <v>4.6151205168412597</v>
      </c>
    </row>
    <row r="102" spans="4:10" x14ac:dyDescent="0.3">
      <c r="D102" s="1" t="s">
        <v>4</v>
      </c>
      <c r="E102" s="1">
        <v>90</v>
      </c>
      <c r="F102" s="1">
        <v>98</v>
      </c>
      <c r="G102" s="1">
        <f t="shared" si="3"/>
        <v>47</v>
      </c>
      <c r="H102" s="1">
        <f t="shared" si="3"/>
        <v>45</v>
      </c>
      <c r="I102" s="1">
        <f t="shared" si="2"/>
        <v>4.499809670330265</v>
      </c>
      <c r="J102" s="1">
        <f t="shared" si="2"/>
        <v>4.5849674786705723</v>
      </c>
    </row>
    <row r="103" spans="4:10" x14ac:dyDescent="0.3">
      <c r="D103" s="1" t="s">
        <v>4</v>
      </c>
      <c r="E103" s="1">
        <v>109</v>
      </c>
      <c r="F103" s="1">
        <v>100</v>
      </c>
      <c r="G103" s="1">
        <f t="shared" si="3"/>
        <v>2</v>
      </c>
      <c r="H103" s="1">
        <f t="shared" si="3"/>
        <v>38</v>
      </c>
      <c r="I103" s="1">
        <f t="shared" si="2"/>
        <v>4.6913478822291435</v>
      </c>
      <c r="J103" s="1">
        <f t="shared" si="2"/>
        <v>4.6051701859880918</v>
      </c>
    </row>
    <row r="104" spans="4:10" x14ac:dyDescent="0.3">
      <c r="D104" s="1" t="s">
        <v>4</v>
      </c>
      <c r="E104" s="1">
        <v>103</v>
      </c>
      <c r="F104" s="1">
        <v>104</v>
      </c>
      <c r="G104" s="1">
        <f t="shared" si="3"/>
        <v>15</v>
      </c>
      <c r="H104" s="1">
        <f t="shared" si="3"/>
        <v>26</v>
      </c>
      <c r="I104" s="1">
        <f t="shared" si="2"/>
        <v>4.6347289882296359</v>
      </c>
      <c r="J104" s="1">
        <f t="shared" si="2"/>
        <v>4.6443908991413725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7BF75-932C-4705-ACEE-2F289E4FE565}">
  <sheetPr>
    <pageSetUpPr fitToPage="1"/>
  </sheetPr>
  <dimension ref="B4:I10"/>
  <sheetViews>
    <sheetView topLeftCell="D1" zoomScale="160" zoomScaleNormal="160" workbookViewId="0">
      <selection activeCell="G12" sqref="G12"/>
    </sheetView>
  </sheetViews>
  <sheetFormatPr defaultRowHeight="14.4" x14ac:dyDescent="0.3"/>
  <sheetData>
    <row r="4" spans="2:9" x14ac:dyDescent="0.3">
      <c r="E4" t="s">
        <v>1</v>
      </c>
    </row>
    <row r="5" spans="2:9" x14ac:dyDescent="0.3">
      <c r="E5" t="s">
        <v>13</v>
      </c>
      <c r="F5" t="s">
        <v>14</v>
      </c>
      <c r="G5" t="s">
        <v>15</v>
      </c>
      <c r="H5" t="s">
        <v>16</v>
      </c>
      <c r="I5" t="s">
        <v>17</v>
      </c>
    </row>
    <row r="6" spans="2:9" x14ac:dyDescent="0.3">
      <c r="D6" t="s">
        <v>18</v>
      </c>
      <c r="E6" s="3">
        <v>0.36</v>
      </c>
      <c r="F6" s="3">
        <v>0.22</v>
      </c>
      <c r="G6" s="3">
        <v>0.17</v>
      </c>
      <c r="H6" s="3">
        <v>0.15</v>
      </c>
      <c r="I6" s="3">
        <v>0.11</v>
      </c>
    </row>
    <row r="7" spans="2:9" x14ac:dyDescent="0.3">
      <c r="B7" t="s">
        <v>2</v>
      </c>
      <c r="D7" t="s">
        <v>19</v>
      </c>
      <c r="E7" s="3">
        <v>0.24</v>
      </c>
      <c r="F7" s="3">
        <v>0.23</v>
      </c>
      <c r="G7" s="3">
        <v>0.21</v>
      </c>
      <c r="H7" s="3">
        <v>0.18</v>
      </c>
      <c r="I7" s="3">
        <v>0.14000000000000001</v>
      </c>
    </row>
    <row r="8" spans="2:9" x14ac:dyDescent="0.3">
      <c r="D8" t="s">
        <v>20</v>
      </c>
      <c r="E8" s="3">
        <v>0.18</v>
      </c>
      <c r="F8" s="3">
        <v>0.2</v>
      </c>
      <c r="G8" s="3">
        <v>0.22</v>
      </c>
      <c r="H8" s="3">
        <v>0.2</v>
      </c>
      <c r="I8" s="3">
        <v>0.2</v>
      </c>
    </row>
    <row r="9" spans="2:9" x14ac:dyDescent="0.3">
      <c r="D9" t="s">
        <v>21</v>
      </c>
      <c r="E9" s="3">
        <v>0.13</v>
      </c>
      <c r="F9" s="3">
        <v>0.17</v>
      </c>
      <c r="G9" s="3">
        <v>0.21</v>
      </c>
      <c r="H9" s="3">
        <v>0.23</v>
      </c>
      <c r="I9" s="3">
        <v>0.26</v>
      </c>
    </row>
    <row r="10" spans="2:9" x14ac:dyDescent="0.3">
      <c r="D10" t="s">
        <v>22</v>
      </c>
      <c r="E10" s="3">
        <v>0.1</v>
      </c>
      <c r="F10" s="3">
        <v>0.17</v>
      </c>
      <c r="G10" s="3">
        <v>0.19</v>
      </c>
      <c r="H10" s="3">
        <v>0.23</v>
      </c>
      <c r="I10" s="3">
        <v>0.3</v>
      </c>
    </row>
  </sheetData>
  <printOptions headings="1" gridLines="1"/>
  <pageMargins left="0.7" right="0.7" top="0.75" bottom="0.75" header="0.3" footer="0.3"/>
  <pageSetup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E7F5D-5C0D-4D77-BEAD-053767436F9A}">
  <sheetPr>
    <pageSetUpPr fitToPage="1"/>
  </sheetPr>
  <dimension ref="A1:J27"/>
  <sheetViews>
    <sheetView zoomScale="160" zoomScaleNormal="160" workbookViewId="0">
      <selection activeCell="A14" sqref="A14"/>
    </sheetView>
  </sheetViews>
  <sheetFormatPr defaultRowHeight="14.4" x14ac:dyDescent="0.3"/>
  <cols>
    <col min="1" max="16384" width="8.796875" style="1"/>
  </cols>
  <sheetData>
    <row r="1" spans="1:10" x14ac:dyDescent="0.3">
      <c r="A1" s="1" t="s">
        <v>23</v>
      </c>
    </row>
    <row r="2" spans="1:10" x14ac:dyDescent="0.3">
      <c r="J2" s="1">
        <v>100</v>
      </c>
    </row>
    <row r="3" spans="1:10" x14ac:dyDescent="0.3">
      <c r="E3" s="1" t="s">
        <v>24</v>
      </c>
      <c r="F3" s="1" t="s">
        <v>25</v>
      </c>
    </row>
    <row r="4" spans="1:10" x14ac:dyDescent="0.3">
      <c r="D4" s="1" t="s">
        <v>26</v>
      </c>
      <c r="E4" s="1">
        <v>50</v>
      </c>
      <c r="F4" s="1">
        <v>0.67</v>
      </c>
    </row>
    <row r="5" spans="1:10" x14ac:dyDescent="0.3">
      <c r="D5" s="1" t="s">
        <v>27</v>
      </c>
      <c r="E5" s="1">
        <v>42.9</v>
      </c>
      <c r="F5" s="1">
        <v>0.6</v>
      </c>
    </row>
    <row r="6" spans="1:10" x14ac:dyDescent="0.3">
      <c r="D6" s="1" t="s">
        <v>28</v>
      </c>
      <c r="E6" s="1">
        <v>55.600000000000009</v>
      </c>
      <c r="F6" s="1">
        <v>0.57999999999999996</v>
      </c>
    </row>
    <row r="7" spans="1:10" x14ac:dyDescent="0.3">
      <c r="D7" s="1" t="s">
        <v>29</v>
      </c>
      <c r="E7" s="1">
        <v>48.199999999999996</v>
      </c>
      <c r="F7" s="1">
        <v>0.52</v>
      </c>
    </row>
    <row r="8" spans="1:10" x14ac:dyDescent="0.3">
      <c r="D8" s="1" t="s">
        <v>30</v>
      </c>
      <c r="E8" s="1">
        <v>34.799999999999997</v>
      </c>
      <c r="F8" s="1">
        <v>0.5</v>
      </c>
    </row>
    <row r="9" spans="1:10" x14ac:dyDescent="0.3">
      <c r="D9" s="1" t="s">
        <v>31</v>
      </c>
      <c r="E9" s="1">
        <v>33.700000000000003</v>
      </c>
      <c r="F9" s="1">
        <v>0.5</v>
      </c>
    </row>
    <row r="10" spans="1:10" x14ac:dyDescent="0.3">
      <c r="D10" s="1" t="s">
        <v>32</v>
      </c>
      <c r="E10" s="1">
        <v>46.4</v>
      </c>
      <c r="F10" s="1">
        <v>0.49</v>
      </c>
    </row>
    <row r="11" spans="1:10" x14ac:dyDescent="0.3">
      <c r="D11" s="1" t="s">
        <v>33</v>
      </c>
      <c r="E11" s="1">
        <v>41.099999999999994</v>
      </c>
      <c r="F11" s="1">
        <v>0.47</v>
      </c>
    </row>
    <row r="12" spans="1:10" x14ac:dyDescent="0.3">
      <c r="D12" s="1" t="s">
        <v>34</v>
      </c>
      <c r="E12" s="1">
        <v>33.900000000000006</v>
      </c>
      <c r="F12" s="1">
        <v>0.46</v>
      </c>
    </row>
    <row r="13" spans="1:10" x14ac:dyDescent="0.3">
      <c r="D13" s="1" t="s">
        <v>35</v>
      </c>
      <c r="E13" s="1">
        <v>31.6</v>
      </c>
      <c r="F13" s="1">
        <v>0.46</v>
      </c>
    </row>
    <row r="14" spans="1:10" x14ac:dyDescent="0.3">
      <c r="D14" s="1" t="s">
        <v>36</v>
      </c>
      <c r="E14" s="1">
        <v>42</v>
      </c>
      <c r="F14" s="1">
        <v>0.44</v>
      </c>
    </row>
    <row r="15" spans="1:10" x14ac:dyDescent="0.3">
      <c r="D15" s="1" t="s">
        <v>37</v>
      </c>
      <c r="E15" s="1">
        <v>33</v>
      </c>
      <c r="F15" s="1">
        <v>0.41</v>
      </c>
    </row>
    <row r="16" spans="1:10" x14ac:dyDescent="0.3">
      <c r="D16" s="1" t="s">
        <v>38</v>
      </c>
      <c r="E16" s="1">
        <v>33.5</v>
      </c>
      <c r="F16" s="1">
        <v>0.4</v>
      </c>
    </row>
    <row r="17" spans="4:6" x14ac:dyDescent="0.3">
      <c r="D17" s="1" t="s">
        <v>39</v>
      </c>
      <c r="E17" s="1">
        <v>27</v>
      </c>
      <c r="F17" s="1">
        <v>0.34</v>
      </c>
    </row>
    <row r="18" spans="4:6" x14ac:dyDescent="0.3">
      <c r="D18" s="1" t="s">
        <v>40</v>
      </c>
      <c r="E18" s="1">
        <v>31.3</v>
      </c>
      <c r="F18" s="1">
        <v>0.32</v>
      </c>
    </row>
    <row r="19" spans="4:6" x14ac:dyDescent="0.3">
      <c r="D19" s="1" t="s">
        <v>41</v>
      </c>
      <c r="E19" s="1">
        <v>37</v>
      </c>
      <c r="F19" s="1">
        <v>0.28999999999999998</v>
      </c>
    </row>
    <row r="20" spans="4:6" x14ac:dyDescent="0.3">
      <c r="D20" s="1" t="s">
        <v>42</v>
      </c>
      <c r="E20" s="1">
        <v>26.400000000000002</v>
      </c>
      <c r="F20" s="1">
        <v>0.27</v>
      </c>
    </row>
    <row r="21" spans="4:6" x14ac:dyDescent="0.3">
      <c r="D21" s="1" t="s">
        <v>43</v>
      </c>
      <c r="E21" s="1">
        <v>35.4</v>
      </c>
      <c r="F21" s="1">
        <v>0.26</v>
      </c>
    </row>
    <row r="22" spans="4:6" x14ac:dyDescent="0.3">
      <c r="D22" s="1" t="s">
        <v>44</v>
      </c>
      <c r="E22" s="1">
        <v>33.800000000000004</v>
      </c>
      <c r="F22" s="1">
        <v>0.19</v>
      </c>
    </row>
    <row r="23" spans="4:6" x14ac:dyDescent="0.3">
      <c r="D23" s="1" t="s">
        <v>45</v>
      </c>
      <c r="E23" s="1">
        <v>28.000000000000004</v>
      </c>
      <c r="F23" s="1">
        <v>0.18</v>
      </c>
    </row>
    <row r="24" spans="4:6" x14ac:dyDescent="0.3">
      <c r="D24" s="1" t="s">
        <v>46</v>
      </c>
      <c r="E24" s="1">
        <v>26.400000000000002</v>
      </c>
      <c r="F24" s="1">
        <v>0.17</v>
      </c>
    </row>
    <row r="25" spans="4:6" x14ac:dyDescent="0.3">
      <c r="D25" s="1" t="s">
        <v>47</v>
      </c>
      <c r="E25" s="1">
        <v>25.900000000000002</v>
      </c>
      <c r="F25" s="1">
        <v>0.15</v>
      </c>
    </row>
    <row r="27" spans="4:6" x14ac:dyDescent="0.3">
      <c r="F27" s="1">
        <f>SQRT(0.5926)</f>
        <v>0.76980517015670924</v>
      </c>
    </row>
  </sheetData>
  <printOptions headings="1" gridLines="1"/>
  <pageMargins left="0.7" right="0.7" top="0.75" bottom="0.75" header="0.3" footer="0.3"/>
  <pageSetup scale="5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A5C9A-33B7-4C72-B2C4-9F15808B568B}">
  <sheetPr>
    <pageSetUpPr fitToPage="1"/>
  </sheetPr>
  <dimension ref="B2:I33"/>
  <sheetViews>
    <sheetView topLeftCell="A4" workbookViewId="0">
      <selection activeCell="I34" sqref="I34"/>
    </sheetView>
  </sheetViews>
  <sheetFormatPr defaultRowHeight="14.4" x14ac:dyDescent="0.3"/>
  <cols>
    <col min="1" max="2" width="8.796875" style="1"/>
    <col min="3" max="3" width="13.19921875" style="1" customWidth="1"/>
    <col min="4" max="4" width="10.8984375" style="1" bestFit="1" customWidth="1"/>
    <col min="5" max="5" width="8.796875" style="1"/>
    <col min="6" max="6" width="17.3984375" style="1" customWidth="1"/>
    <col min="7" max="9" width="10.8984375" style="1" bestFit="1" customWidth="1"/>
    <col min="10" max="16384" width="8.796875" style="1"/>
  </cols>
  <sheetData>
    <row r="2" spans="2:9" x14ac:dyDescent="0.3">
      <c r="C2" s="1" t="s">
        <v>90</v>
      </c>
      <c r="G2" s="1" t="s">
        <v>91</v>
      </c>
    </row>
    <row r="3" spans="2:9" x14ac:dyDescent="0.3">
      <c r="B3" s="1" t="s">
        <v>92</v>
      </c>
      <c r="C3" s="1" t="s">
        <v>1</v>
      </c>
      <c r="D3" s="1" t="s">
        <v>2</v>
      </c>
      <c r="G3" s="1" t="s">
        <v>92</v>
      </c>
      <c r="H3" s="1" t="s">
        <v>93</v>
      </c>
      <c r="I3" s="1" t="s">
        <v>2</v>
      </c>
    </row>
    <row r="4" spans="2:9" x14ac:dyDescent="0.3">
      <c r="B4" s="1">
        <v>1</v>
      </c>
      <c r="C4" s="12">
        <v>180000</v>
      </c>
      <c r="D4" s="12">
        <v>200000</v>
      </c>
      <c r="G4" s="1">
        <v>1</v>
      </c>
      <c r="H4" s="12">
        <v>40000</v>
      </c>
      <c r="I4" s="12">
        <v>50000</v>
      </c>
    </row>
    <row r="5" spans="2:9" x14ac:dyDescent="0.3">
      <c r="B5" s="1">
        <v>2</v>
      </c>
      <c r="C5" s="12">
        <v>220000</v>
      </c>
      <c r="D5" s="12">
        <v>200000</v>
      </c>
      <c r="G5" s="1">
        <v>2</v>
      </c>
      <c r="H5" s="12">
        <v>60000</v>
      </c>
      <c r="I5" s="12">
        <v>50000</v>
      </c>
    </row>
    <row r="6" spans="2:9" x14ac:dyDescent="0.3">
      <c r="C6" s="12"/>
      <c r="D6" s="12"/>
      <c r="H6" s="12"/>
      <c r="I6" s="12"/>
    </row>
    <row r="7" spans="2:9" x14ac:dyDescent="0.3">
      <c r="B7" s="1" t="s">
        <v>94</v>
      </c>
      <c r="C7" s="1">
        <v>0.1</v>
      </c>
      <c r="G7" s="1" t="s">
        <v>94</v>
      </c>
      <c r="H7" s="1">
        <v>0.2</v>
      </c>
    </row>
    <row r="8" spans="2:9" x14ac:dyDescent="0.3">
      <c r="C8" s="1" t="s">
        <v>95</v>
      </c>
    </row>
    <row r="9" spans="2:9" x14ac:dyDescent="0.3">
      <c r="B9" s="1" t="s">
        <v>92</v>
      </c>
      <c r="C9" s="1" t="s">
        <v>1</v>
      </c>
      <c r="D9" s="1" t="s">
        <v>2</v>
      </c>
      <c r="G9" s="1" t="s">
        <v>95</v>
      </c>
    </row>
    <row r="10" spans="2:9" x14ac:dyDescent="0.3">
      <c r="B10" s="1">
        <v>1</v>
      </c>
      <c r="C10" s="12">
        <f>LN(C4)</f>
        <v>12.100712129872347</v>
      </c>
      <c r="D10" s="12">
        <f>LN(D4)</f>
        <v>12.206072645530174</v>
      </c>
      <c r="G10" s="1" t="s">
        <v>92</v>
      </c>
      <c r="H10" s="1" t="s">
        <v>1</v>
      </c>
      <c r="I10" s="1" t="s">
        <v>2</v>
      </c>
    </row>
    <row r="11" spans="2:9" x14ac:dyDescent="0.3">
      <c r="B11" s="1">
        <v>2</v>
      </c>
      <c r="C11" s="12">
        <f>LN(C5)</f>
        <v>12.301382825334498</v>
      </c>
      <c r="D11" s="12">
        <f>LN(D5)</f>
        <v>12.206072645530174</v>
      </c>
      <c r="G11" s="1">
        <v>1</v>
      </c>
      <c r="H11" s="12">
        <f>LN(H4)</f>
        <v>10.596634733096073</v>
      </c>
      <c r="I11" s="12">
        <f>LN(I4)</f>
        <v>10.819778284410283</v>
      </c>
    </row>
    <row r="12" spans="2:9" x14ac:dyDescent="0.3">
      <c r="G12" s="1">
        <v>2</v>
      </c>
      <c r="H12" s="12">
        <f>LN(H5)</f>
        <v>11.002099841204238</v>
      </c>
      <c r="I12" s="12">
        <f>LN(I5)</f>
        <v>10.819778284410283</v>
      </c>
    </row>
    <row r="13" spans="2:9" x14ac:dyDescent="0.3">
      <c r="B13" s="1" t="s">
        <v>96</v>
      </c>
      <c r="C13" s="1">
        <f>SLOPE(D10:D11,C10:C11)</f>
        <v>0</v>
      </c>
      <c r="G13" s="1" t="s">
        <v>96</v>
      </c>
      <c r="H13" s="1">
        <f>SLOPE(I11:I12,H11:H12)</f>
        <v>0</v>
      </c>
    </row>
    <row r="14" spans="2:9" x14ac:dyDescent="0.3">
      <c r="C14" s="1" t="str">
        <f ca="1">_xlfn.FORMULATEXT(C13)</f>
        <v>=SLOPE(D10:D11,C10:C11)</v>
      </c>
    </row>
    <row r="16" spans="2:9" x14ac:dyDescent="0.3">
      <c r="B16" s="1" t="s">
        <v>92</v>
      </c>
      <c r="C16" s="1" t="s">
        <v>1</v>
      </c>
      <c r="D16" s="1" t="s">
        <v>2</v>
      </c>
    </row>
    <row r="17" spans="2:9" x14ac:dyDescent="0.3">
      <c r="B17" s="1">
        <v>1</v>
      </c>
      <c r="C17" s="12">
        <v>180000</v>
      </c>
      <c r="D17" s="12">
        <v>200000</v>
      </c>
    </row>
    <row r="18" spans="2:9" x14ac:dyDescent="0.3">
      <c r="B18" s="1">
        <v>2</v>
      </c>
      <c r="C18" s="12">
        <v>220000</v>
      </c>
      <c r="D18" s="12">
        <v>200000</v>
      </c>
    </row>
    <row r="19" spans="2:9" x14ac:dyDescent="0.3">
      <c r="B19" s="1">
        <v>3</v>
      </c>
      <c r="C19" s="12">
        <v>40000</v>
      </c>
      <c r="D19" s="12">
        <v>50000</v>
      </c>
    </row>
    <row r="20" spans="2:9" x14ac:dyDescent="0.3">
      <c r="B20" s="1">
        <v>4</v>
      </c>
      <c r="C20" s="12">
        <v>60000</v>
      </c>
      <c r="D20" s="12">
        <v>50000</v>
      </c>
    </row>
    <row r="22" spans="2:9" x14ac:dyDescent="0.3">
      <c r="B22" s="1" t="s">
        <v>97</v>
      </c>
      <c r="C22" s="1" t="s">
        <v>95</v>
      </c>
    </row>
    <row r="23" spans="2:9" x14ac:dyDescent="0.3">
      <c r="F23" s="1" t="s">
        <v>94</v>
      </c>
      <c r="G23" s="1" t="s">
        <v>98</v>
      </c>
      <c r="H23" s="1" t="s">
        <v>99</v>
      </c>
      <c r="I23" s="1" t="s">
        <v>100</v>
      </c>
    </row>
    <row r="24" spans="2:9" x14ac:dyDescent="0.3">
      <c r="B24" s="1" t="s">
        <v>92</v>
      </c>
      <c r="C24" s="1" t="s">
        <v>101</v>
      </c>
      <c r="D24" s="1" t="s">
        <v>102</v>
      </c>
      <c r="F24" s="1">
        <v>1</v>
      </c>
      <c r="G24" s="12">
        <v>40000</v>
      </c>
      <c r="H24" s="12">
        <v>60000</v>
      </c>
      <c r="I24" s="12">
        <f>H24-G24</f>
        <v>20000</v>
      </c>
    </row>
    <row r="25" spans="2:9" x14ac:dyDescent="0.3">
      <c r="B25" s="1">
        <v>1</v>
      </c>
      <c r="C25" s="12">
        <f>LN(C17)</f>
        <v>12.100712129872347</v>
      </c>
      <c r="D25" s="12">
        <f>LN(D17)</f>
        <v>12.206072645530174</v>
      </c>
      <c r="F25" s="1">
        <v>2</v>
      </c>
      <c r="G25" s="12">
        <v>40000</v>
      </c>
      <c r="H25" s="12">
        <v>180000</v>
      </c>
      <c r="I25" s="12">
        <f t="shared" ref="I25:I29" si="0">H25-G25</f>
        <v>140000</v>
      </c>
    </row>
    <row r="26" spans="2:9" x14ac:dyDescent="0.3">
      <c r="B26" s="1">
        <v>2</v>
      </c>
      <c r="C26" s="12">
        <f t="shared" ref="C26:D28" si="1">LN(C18)</f>
        <v>12.301382825334498</v>
      </c>
      <c r="D26" s="12">
        <f t="shared" si="1"/>
        <v>12.206072645530174</v>
      </c>
      <c r="F26" s="1">
        <v>3</v>
      </c>
      <c r="G26" s="12">
        <v>40000</v>
      </c>
      <c r="H26" s="12">
        <v>220000</v>
      </c>
      <c r="I26" s="12">
        <f t="shared" si="0"/>
        <v>180000</v>
      </c>
    </row>
    <row r="27" spans="2:9" x14ac:dyDescent="0.3">
      <c r="B27" s="1">
        <v>3</v>
      </c>
      <c r="C27" s="12">
        <f t="shared" si="1"/>
        <v>10.596634733096073</v>
      </c>
      <c r="D27" s="12">
        <f t="shared" si="1"/>
        <v>10.819778284410283</v>
      </c>
      <c r="F27" s="1">
        <v>4</v>
      </c>
      <c r="G27" s="12">
        <v>60000</v>
      </c>
      <c r="H27" s="12">
        <v>180000</v>
      </c>
      <c r="I27" s="12">
        <f t="shared" si="0"/>
        <v>120000</v>
      </c>
    </row>
    <row r="28" spans="2:9" x14ac:dyDescent="0.3">
      <c r="B28" s="1">
        <v>4</v>
      </c>
      <c r="C28" s="12">
        <f t="shared" si="1"/>
        <v>11.002099841204238</v>
      </c>
      <c r="D28" s="12">
        <f t="shared" si="1"/>
        <v>10.819778284410283</v>
      </c>
      <c r="F28" s="1">
        <v>5</v>
      </c>
      <c r="G28" s="12">
        <v>60000</v>
      </c>
      <c r="H28" s="12">
        <v>220000</v>
      </c>
      <c r="I28" s="12">
        <f t="shared" si="0"/>
        <v>160000</v>
      </c>
    </row>
    <row r="29" spans="2:9" x14ac:dyDescent="0.3">
      <c r="F29" s="1">
        <v>6</v>
      </c>
      <c r="G29" s="12">
        <v>180000</v>
      </c>
      <c r="H29" s="12">
        <v>220000</v>
      </c>
      <c r="I29" s="12">
        <f t="shared" si="0"/>
        <v>40000</v>
      </c>
    </row>
    <row r="30" spans="2:9" x14ac:dyDescent="0.3">
      <c r="B30" s="6" t="s">
        <v>96</v>
      </c>
      <c r="C30" s="13">
        <f>SLOPE(D25:D28,C25:C28)</f>
        <v>0.94005863869697337</v>
      </c>
    </row>
    <row r="31" spans="2:9" x14ac:dyDescent="0.3">
      <c r="C31" s="1" t="str">
        <f ca="1">_xlfn.FORMULATEXT(C30)</f>
        <v>=SLOPE(D25:D28,C25:C28)</v>
      </c>
      <c r="F31" s="1" t="s">
        <v>103</v>
      </c>
      <c r="G31" s="12">
        <f>AVERAGE(I24:I29)</f>
        <v>110000</v>
      </c>
    </row>
    <row r="32" spans="2:9" x14ac:dyDescent="0.3">
      <c r="B32" s="1" t="s">
        <v>104</v>
      </c>
      <c r="C32" s="12">
        <f>AVERAGE(C17:C20)</f>
        <v>125000</v>
      </c>
      <c r="F32" s="1" t="s">
        <v>105</v>
      </c>
      <c r="G32" s="12">
        <f>2*C32</f>
        <v>250000</v>
      </c>
    </row>
    <row r="33" spans="6:7" x14ac:dyDescent="0.3">
      <c r="F33" s="6" t="s">
        <v>106</v>
      </c>
      <c r="G33" s="6">
        <f>G31/G32</f>
        <v>0.44</v>
      </c>
    </row>
  </sheetData>
  <printOptions headings="1" gridLines="1"/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Notes</vt:lpstr>
      <vt:lpstr>Medians</vt:lpstr>
      <vt:lpstr>Unequal Immobile</vt:lpstr>
      <vt:lpstr>Equalizing Immobile</vt:lpstr>
      <vt:lpstr>Unequal mobile</vt:lpstr>
      <vt:lpstr>Quintile</vt:lpstr>
      <vt:lpstr>Gatsby</vt:lpstr>
      <vt:lpstr>CONN_MISS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2019-07-04T00:34:09Z</dcterms:created>
  <dcterms:modified xsi:type="dcterms:W3CDTF">2020-07-19T00:48:30Z</dcterms:modified>
</cp:coreProperties>
</file>