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33_38\"/>
    </mc:Choice>
  </mc:AlternateContent>
  <xr:revisionPtr revIDLastSave="0" documentId="13_ncr:1_{E5B0153F-2A8D-4081-82E4-8AECC4D5F40B}" xr6:coauthVersionLast="45" xr6:coauthVersionMax="45" xr10:uidLastSave="{00000000-0000-0000-0000-000000000000}"/>
  <bookViews>
    <workbookView xWindow="-104" yWindow="-104" windowWidth="22326" windowHeight="12050" xr2:uid="{9D7724B3-B713-4258-8C90-8B38F55729A6}"/>
  </bookViews>
  <sheets>
    <sheet name="Notes" sheetId="1" r:id="rId1"/>
    <sheet name="Monthly Searches" sheetId="3" r:id="rId2"/>
    <sheet name="Daily Searches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9" i="4" l="1"/>
  <c r="K18" i="4"/>
  <c r="O17" i="4"/>
  <c r="O20" i="4" s="1"/>
  <c r="Y16" i="4"/>
  <c r="V16" i="4"/>
  <c r="V19" i="4" s="1"/>
  <c r="S16" i="4"/>
  <c r="S19" i="4" s="1"/>
  <c r="G15" i="4"/>
  <c r="G17" i="4" s="1"/>
  <c r="C15" i="4"/>
  <c r="C18" i="4" s="1"/>
  <c r="S13" i="4"/>
  <c r="K13" i="4"/>
  <c r="K15" i="4" s="1"/>
  <c r="O12" i="4"/>
  <c r="Y11" i="4"/>
  <c r="V11" i="4"/>
  <c r="S11" i="4"/>
  <c r="K11" i="4"/>
  <c r="K20" i="4" s="1"/>
  <c r="K22" i="4" s="1"/>
  <c r="G11" i="4"/>
  <c r="O10" i="4"/>
  <c r="O14" i="4" s="1"/>
  <c r="C10" i="4"/>
  <c r="C12" i="4" s="1"/>
  <c r="Y9" i="4"/>
  <c r="Y13" i="4" s="1"/>
  <c r="V9" i="4"/>
  <c r="V13" i="4" s="1"/>
  <c r="S9" i="4"/>
  <c r="G9" i="4"/>
  <c r="E248" i="3"/>
  <c r="E247" i="3"/>
  <c r="E249" i="3" s="1"/>
  <c r="E158" i="3"/>
  <c r="E157" i="3"/>
  <c r="D58" i="3"/>
  <c r="D57" i="3"/>
  <c r="O24" i="3"/>
  <c r="M24" i="3"/>
  <c r="O23" i="3"/>
  <c r="M23" i="3"/>
  <c r="O22" i="3"/>
  <c r="M22" i="3"/>
  <c r="O21" i="3"/>
  <c r="M21" i="3"/>
  <c r="O20" i="3"/>
  <c r="M20" i="3"/>
  <c r="O19" i="3"/>
  <c r="C222" i="3" s="1"/>
  <c r="M19" i="3"/>
  <c r="O18" i="3"/>
  <c r="C185" i="3" s="1"/>
  <c r="M18" i="3"/>
  <c r="N9" i="3"/>
  <c r="N8" i="3"/>
  <c r="N7" i="3"/>
  <c r="N5" i="3"/>
  <c r="N4" i="3"/>
  <c r="C96" i="3" l="1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2" i="3"/>
  <c r="C166" i="3"/>
  <c r="C171" i="3"/>
  <c r="C177" i="3"/>
  <c r="C194" i="3"/>
  <c r="C202" i="3"/>
  <c r="C210" i="3"/>
  <c r="C218" i="3"/>
  <c r="C226" i="3"/>
  <c r="C186" i="3"/>
  <c r="C182" i="3"/>
  <c r="C178" i="3"/>
  <c r="C184" i="3"/>
  <c r="C180" i="3"/>
  <c r="C176" i="3"/>
  <c r="C172" i="3"/>
  <c r="C168" i="3"/>
  <c r="C308" i="3"/>
  <c r="C301" i="3"/>
  <c r="C297" i="3"/>
  <c r="C293" i="3"/>
  <c r="C289" i="3"/>
  <c r="C285" i="3"/>
  <c r="C281" i="3"/>
  <c r="C311" i="3"/>
  <c r="C307" i="3"/>
  <c r="C304" i="3"/>
  <c r="C300" i="3"/>
  <c r="C296" i="3"/>
  <c r="C292" i="3"/>
  <c r="C288" i="3"/>
  <c r="C284" i="3"/>
  <c r="C280" i="3"/>
  <c r="C310" i="3"/>
  <c r="C306" i="3"/>
  <c r="C303" i="3"/>
  <c r="C299" i="3"/>
  <c r="C295" i="3"/>
  <c r="C291" i="3"/>
  <c r="C287" i="3"/>
  <c r="C283" i="3"/>
  <c r="C309" i="3"/>
  <c r="C305" i="3"/>
  <c r="C302" i="3"/>
  <c r="C298" i="3"/>
  <c r="C294" i="3"/>
  <c r="C290" i="3"/>
  <c r="C286" i="3"/>
  <c r="C282" i="3"/>
  <c r="C494" i="3"/>
  <c r="C490" i="3"/>
  <c r="C487" i="3"/>
  <c r="C483" i="3"/>
  <c r="C479" i="3"/>
  <c r="C475" i="3"/>
  <c r="C471" i="3"/>
  <c r="C467" i="3"/>
  <c r="C463" i="3"/>
  <c r="C459" i="3"/>
  <c r="C455" i="3"/>
  <c r="C451" i="3"/>
  <c r="C447" i="3"/>
  <c r="C443" i="3"/>
  <c r="C439" i="3"/>
  <c r="C435" i="3"/>
  <c r="C431" i="3"/>
  <c r="C427" i="3"/>
  <c r="C423" i="3"/>
  <c r="C419" i="3"/>
  <c r="C415" i="3"/>
  <c r="C411" i="3"/>
  <c r="C407" i="3"/>
  <c r="C493" i="3"/>
  <c r="C486" i="3"/>
  <c r="C482" i="3"/>
  <c r="C478" i="3"/>
  <c r="C496" i="3"/>
  <c r="C489" i="3"/>
  <c r="C481" i="3"/>
  <c r="C474" i="3"/>
  <c r="C469" i="3"/>
  <c r="C464" i="3"/>
  <c r="C458" i="3"/>
  <c r="C453" i="3"/>
  <c r="C448" i="3"/>
  <c r="C442" i="3"/>
  <c r="C437" i="3"/>
  <c r="C432" i="3"/>
  <c r="C426" i="3"/>
  <c r="C421" i="3"/>
  <c r="C416" i="3"/>
  <c r="C410" i="3"/>
  <c r="C405" i="3"/>
  <c r="C495" i="3"/>
  <c r="C488" i="3"/>
  <c r="C480" i="3"/>
  <c r="C473" i="3"/>
  <c r="C468" i="3"/>
  <c r="C462" i="3"/>
  <c r="C457" i="3"/>
  <c r="C452" i="3"/>
  <c r="C446" i="3"/>
  <c r="C441" i="3"/>
  <c r="C436" i="3"/>
  <c r="C430" i="3"/>
  <c r="C425" i="3"/>
  <c r="C420" i="3"/>
  <c r="C414" i="3"/>
  <c r="C409" i="3"/>
  <c r="C492" i="3"/>
  <c r="C485" i="3"/>
  <c r="C477" i="3"/>
  <c r="C472" i="3"/>
  <c r="C466" i="3"/>
  <c r="C461" i="3"/>
  <c r="C456" i="3"/>
  <c r="C450" i="3"/>
  <c r="C445" i="3"/>
  <c r="C440" i="3"/>
  <c r="C434" i="3"/>
  <c r="C429" i="3"/>
  <c r="C424" i="3"/>
  <c r="C418" i="3"/>
  <c r="C413" i="3"/>
  <c r="C408" i="3"/>
  <c r="C491" i="3"/>
  <c r="C484" i="3"/>
  <c r="C476" i="3"/>
  <c r="C470" i="3"/>
  <c r="C465" i="3"/>
  <c r="C460" i="3"/>
  <c r="C454" i="3"/>
  <c r="C449" i="3"/>
  <c r="C444" i="3"/>
  <c r="C438" i="3"/>
  <c r="C433" i="3"/>
  <c r="C428" i="3"/>
  <c r="C422" i="3"/>
  <c r="C417" i="3"/>
  <c r="C412" i="3"/>
  <c r="C406" i="3"/>
  <c r="C680" i="3"/>
  <c r="C676" i="3"/>
  <c r="C673" i="3"/>
  <c r="C669" i="3"/>
  <c r="C665" i="3"/>
  <c r="C661" i="3"/>
  <c r="C657" i="3"/>
  <c r="C653" i="3"/>
  <c r="C649" i="3"/>
  <c r="C645" i="3"/>
  <c r="C641" i="3"/>
  <c r="C637" i="3"/>
  <c r="C633" i="3"/>
  <c r="C629" i="3"/>
  <c r="C625" i="3"/>
  <c r="C621" i="3"/>
  <c r="C617" i="3"/>
  <c r="C613" i="3"/>
  <c r="C609" i="3"/>
  <c r="C605" i="3"/>
  <c r="C601" i="3"/>
  <c r="C597" i="3"/>
  <c r="C593" i="3"/>
  <c r="C679" i="3"/>
  <c r="C675" i="3"/>
  <c r="C672" i="3"/>
  <c r="C668" i="3"/>
  <c r="C664" i="3"/>
  <c r="C660" i="3"/>
  <c r="C656" i="3"/>
  <c r="C652" i="3"/>
  <c r="C648" i="3"/>
  <c r="C644" i="3"/>
  <c r="C640" i="3"/>
  <c r="C636" i="3"/>
  <c r="C632" i="3"/>
  <c r="C628" i="3"/>
  <c r="C624" i="3"/>
  <c r="C620" i="3"/>
  <c r="C616" i="3"/>
  <c r="C612" i="3"/>
  <c r="C608" i="3"/>
  <c r="C604" i="3"/>
  <c r="C600" i="3"/>
  <c r="C596" i="3"/>
  <c r="C592" i="3"/>
  <c r="C678" i="3"/>
  <c r="C671" i="3"/>
  <c r="C667" i="3"/>
  <c r="C663" i="3"/>
  <c r="C659" i="3"/>
  <c r="C655" i="3"/>
  <c r="C651" i="3"/>
  <c r="C647" i="3"/>
  <c r="C643" i="3"/>
  <c r="C639" i="3"/>
  <c r="C635" i="3"/>
  <c r="C631" i="3"/>
  <c r="C627" i="3"/>
  <c r="C623" i="3"/>
  <c r="C619" i="3"/>
  <c r="C615" i="3"/>
  <c r="C611" i="3"/>
  <c r="C607" i="3"/>
  <c r="C603" i="3"/>
  <c r="C599" i="3"/>
  <c r="C595" i="3"/>
  <c r="C591" i="3"/>
  <c r="C681" i="3"/>
  <c r="C666" i="3"/>
  <c r="C650" i="3"/>
  <c r="C634" i="3"/>
  <c r="C618" i="3"/>
  <c r="C602" i="3"/>
  <c r="C677" i="3"/>
  <c r="C662" i="3"/>
  <c r="C646" i="3"/>
  <c r="C630" i="3"/>
  <c r="C614" i="3"/>
  <c r="C598" i="3"/>
  <c r="C674" i="3"/>
  <c r="C658" i="3"/>
  <c r="C642" i="3"/>
  <c r="C626" i="3"/>
  <c r="C610" i="3"/>
  <c r="C594" i="3"/>
  <c r="C670" i="3"/>
  <c r="C654" i="3"/>
  <c r="C638" i="3"/>
  <c r="C622" i="3"/>
  <c r="C606" i="3"/>
  <c r="C97" i="3"/>
  <c r="C101" i="3"/>
  <c r="C105" i="3"/>
  <c r="C109" i="3"/>
  <c r="C113" i="3"/>
  <c r="C117" i="3"/>
  <c r="C121" i="3"/>
  <c r="C125" i="3"/>
  <c r="C129" i="3"/>
  <c r="C133" i="3"/>
  <c r="C137" i="3"/>
  <c r="C141" i="3"/>
  <c r="C145" i="3"/>
  <c r="C149" i="3"/>
  <c r="C153" i="3"/>
  <c r="C157" i="3"/>
  <c r="C159" i="3"/>
  <c r="C163" i="3"/>
  <c r="C167" i="3"/>
  <c r="C173" i="3"/>
  <c r="C179" i="3"/>
  <c r="C187" i="3"/>
  <c r="C196" i="3"/>
  <c r="C204" i="3"/>
  <c r="C212" i="3"/>
  <c r="C220" i="3"/>
  <c r="C230" i="3"/>
  <c r="C98" i="3"/>
  <c r="C102" i="3"/>
  <c r="C106" i="3"/>
  <c r="C110" i="3"/>
  <c r="C114" i="3"/>
  <c r="C118" i="3"/>
  <c r="C122" i="3"/>
  <c r="C126" i="3"/>
  <c r="C130" i="3"/>
  <c r="C134" i="3"/>
  <c r="C138" i="3"/>
  <c r="C142" i="3"/>
  <c r="C146" i="3"/>
  <c r="C150" i="3"/>
  <c r="C154" i="3"/>
  <c r="C160" i="3"/>
  <c r="C164" i="3"/>
  <c r="C169" i="3"/>
  <c r="C174" i="3"/>
  <c r="C181" i="3"/>
  <c r="C190" i="3"/>
  <c r="C198" i="3"/>
  <c r="C206" i="3"/>
  <c r="C214" i="3"/>
  <c r="C276" i="3"/>
  <c r="C272" i="3"/>
  <c r="C269" i="3"/>
  <c r="C265" i="3"/>
  <c r="C261" i="3"/>
  <c r="C257" i="3"/>
  <c r="C253" i="3"/>
  <c r="C244" i="3"/>
  <c r="C240" i="3"/>
  <c r="C236" i="3"/>
  <c r="C232" i="3"/>
  <c r="C228" i="3"/>
  <c r="C275" i="3"/>
  <c r="C268" i="3"/>
  <c r="C264" i="3"/>
  <c r="C260" i="3"/>
  <c r="C256" i="3"/>
  <c r="C252" i="3"/>
  <c r="C249" i="3"/>
  <c r="C247" i="3"/>
  <c r="C243" i="3"/>
  <c r="C239" i="3"/>
  <c r="C235" i="3"/>
  <c r="C231" i="3"/>
  <c r="C227" i="3"/>
  <c r="C223" i="3"/>
  <c r="C219" i="3"/>
  <c r="C215" i="3"/>
  <c r="C211" i="3"/>
  <c r="C207" i="3"/>
  <c r="C203" i="3"/>
  <c r="C199" i="3"/>
  <c r="C195" i="3"/>
  <c r="C191" i="3"/>
  <c r="C278" i="3"/>
  <c r="C274" i="3"/>
  <c r="C271" i="3"/>
  <c r="D271" i="3" s="1"/>
  <c r="C267" i="3"/>
  <c r="C263" i="3"/>
  <c r="C259" i="3"/>
  <c r="C255" i="3"/>
  <c r="C251" i="3"/>
  <c r="C246" i="3"/>
  <c r="C242" i="3"/>
  <c r="C238" i="3"/>
  <c r="C234" i="3"/>
  <c r="C277" i="3"/>
  <c r="C273" i="3"/>
  <c r="C270" i="3"/>
  <c r="C266" i="3"/>
  <c r="C262" i="3"/>
  <c r="C258" i="3"/>
  <c r="C254" i="3"/>
  <c r="C250" i="3"/>
  <c r="C248" i="3"/>
  <c r="C245" i="3"/>
  <c r="C241" i="3"/>
  <c r="C237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402" i="3"/>
  <c r="C398" i="3"/>
  <c r="C395" i="3"/>
  <c r="C391" i="3"/>
  <c r="C387" i="3"/>
  <c r="C383" i="3"/>
  <c r="C379" i="3"/>
  <c r="C375" i="3"/>
  <c r="C371" i="3"/>
  <c r="C367" i="3"/>
  <c r="C363" i="3"/>
  <c r="C359" i="3"/>
  <c r="C355" i="3"/>
  <c r="C351" i="3"/>
  <c r="C347" i="3"/>
  <c r="C343" i="3"/>
  <c r="C399" i="3"/>
  <c r="C394" i="3"/>
  <c r="C389" i="3"/>
  <c r="C384" i="3"/>
  <c r="C378" i="3"/>
  <c r="C373" i="3"/>
  <c r="C368" i="3"/>
  <c r="C362" i="3"/>
  <c r="C357" i="3"/>
  <c r="C352" i="3"/>
  <c r="C346" i="3"/>
  <c r="C341" i="3"/>
  <c r="C337" i="3"/>
  <c r="C333" i="3"/>
  <c r="C329" i="3"/>
  <c r="C325" i="3"/>
  <c r="C321" i="3"/>
  <c r="C317" i="3"/>
  <c r="C313" i="3"/>
  <c r="C403" i="3"/>
  <c r="C397" i="3"/>
  <c r="C393" i="3"/>
  <c r="C388" i="3"/>
  <c r="C382" i="3"/>
  <c r="C377" i="3"/>
  <c r="C372" i="3"/>
  <c r="C366" i="3"/>
  <c r="C361" i="3"/>
  <c r="C356" i="3"/>
  <c r="C350" i="3"/>
  <c r="C345" i="3"/>
  <c r="C340" i="3"/>
  <c r="C336" i="3"/>
  <c r="C332" i="3"/>
  <c r="C328" i="3"/>
  <c r="C324" i="3"/>
  <c r="C320" i="3"/>
  <c r="C316" i="3"/>
  <c r="C401" i="3"/>
  <c r="C392" i="3"/>
  <c r="C386" i="3"/>
  <c r="C381" i="3"/>
  <c r="C376" i="3"/>
  <c r="C370" i="3"/>
  <c r="C365" i="3"/>
  <c r="C360" i="3"/>
  <c r="C354" i="3"/>
  <c r="C349" i="3"/>
  <c r="C344" i="3"/>
  <c r="C339" i="3"/>
  <c r="C335" i="3"/>
  <c r="C331" i="3"/>
  <c r="C327" i="3"/>
  <c r="C323" i="3"/>
  <c r="C319" i="3"/>
  <c r="C315" i="3"/>
  <c r="C400" i="3"/>
  <c r="C396" i="3"/>
  <c r="D396" i="3" s="1"/>
  <c r="C390" i="3"/>
  <c r="C385" i="3"/>
  <c r="C380" i="3"/>
  <c r="C374" i="3"/>
  <c r="C369" i="3"/>
  <c r="C364" i="3"/>
  <c r="C358" i="3"/>
  <c r="C353" i="3"/>
  <c r="C348" i="3"/>
  <c r="C342" i="3"/>
  <c r="C338" i="3"/>
  <c r="C334" i="3"/>
  <c r="C330" i="3"/>
  <c r="C326" i="3"/>
  <c r="C322" i="3"/>
  <c r="C318" i="3"/>
  <c r="C314" i="3"/>
  <c r="C588" i="3"/>
  <c r="C584" i="3"/>
  <c r="C580" i="3"/>
  <c r="C576" i="3"/>
  <c r="C572" i="3"/>
  <c r="C568" i="3"/>
  <c r="C564" i="3"/>
  <c r="C560" i="3"/>
  <c r="C556" i="3"/>
  <c r="C552" i="3"/>
  <c r="C548" i="3"/>
  <c r="C544" i="3"/>
  <c r="C540" i="3"/>
  <c r="C536" i="3"/>
  <c r="C532" i="3"/>
  <c r="C528" i="3"/>
  <c r="C524" i="3"/>
  <c r="C587" i="3"/>
  <c r="C583" i="3"/>
  <c r="C579" i="3"/>
  <c r="C575" i="3"/>
  <c r="C571" i="3"/>
  <c r="C567" i="3"/>
  <c r="C563" i="3"/>
  <c r="C559" i="3"/>
  <c r="C555" i="3"/>
  <c r="C551" i="3"/>
  <c r="C547" i="3"/>
  <c r="C543" i="3"/>
  <c r="C539" i="3"/>
  <c r="C535" i="3"/>
  <c r="C531" i="3"/>
  <c r="C527" i="3"/>
  <c r="C523" i="3"/>
  <c r="C519" i="3"/>
  <c r="C515" i="3"/>
  <c r="C511" i="3"/>
  <c r="C507" i="3"/>
  <c r="C503" i="3"/>
  <c r="C499" i="3"/>
  <c r="C586" i="3"/>
  <c r="C582" i="3"/>
  <c r="C578" i="3"/>
  <c r="C574" i="3"/>
  <c r="C570" i="3"/>
  <c r="C566" i="3"/>
  <c r="C562" i="3"/>
  <c r="C558" i="3"/>
  <c r="C554" i="3"/>
  <c r="C550" i="3"/>
  <c r="C546" i="3"/>
  <c r="C542" i="3"/>
  <c r="C538" i="3"/>
  <c r="C534" i="3"/>
  <c r="C530" i="3"/>
  <c r="C526" i="3"/>
  <c r="C522" i="3"/>
  <c r="C518" i="3"/>
  <c r="C514" i="3"/>
  <c r="C510" i="3"/>
  <c r="C506" i="3"/>
  <c r="C502" i="3"/>
  <c r="C498" i="3"/>
  <c r="C585" i="3"/>
  <c r="C569" i="3"/>
  <c r="C553" i="3"/>
  <c r="C537" i="3"/>
  <c r="C521" i="3"/>
  <c r="C513" i="3"/>
  <c r="C505" i="3"/>
  <c r="C581" i="3"/>
  <c r="C565" i="3"/>
  <c r="C549" i="3"/>
  <c r="C533" i="3"/>
  <c r="C520" i="3"/>
  <c r="C512" i="3"/>
  <c r="C504" i="3"/>
  <c r="C577" i="3"/>
  <c r="C561" i="3"/>
  <c r="C545" i="3"/>
  <c r="C529" i="3"/>
  <c r="C517" i="3"/>
  <c r="C509" i="3"/>
  <c r="C501" i="3"/>
  <c r="C589" i="3"/>
  <c r="C573" i="3"/>
  <c r="C557" i="3"/>
  <c r="C541" i="3"/>
  <c r="C525" i="3"/>
  <c r="C516" i="3"/>
  <c r="C508" i="3"/>
  <c r="C500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1" i="3"/>
  <c r="C155" i="3"/>
  <c r="C158" i="3"/>
  <c r="C161" i="3"/>
  <c r="C165" i="3"/>
  <c r="C170" i="3"/>
  <c r="C175" i="3"/>
  <c r="C183" i="3"/>
  <c r="C192" i="3"/>
  <c r="C200" i="3"/>
  <c r="C208" i="3"/>
  <c r="C216" i="3"/>
  <c r="C224" i="3"/>
  <c r="D304" i="3" l="1"/>
  <c r="D674" i="3"/>
  <c r="D489" i="3"/>
</calcChain>
</file>

<file path=xl/sharedStrings.xml><?xml version="1.0" encoding="utf-8"?>
<sst xmlns="http://schemas.openxmlformats.org/spreadsheetml/2006/main" count="438" uniqueCount="306">
  <si>
    <t>Predicting Game of Throne Ratings</t>
  </si>
  <si>
    <t>Google Trends gives us relative</t>
  </si>
  <si>
    <t>for a search term.</t>
  </si>
  <si>
    <t xml:space="preserve">100 = most searches during  </t>
  </si>
  <si>
    <t>Arrow lets you  download daily data.</t>
  </si>
  <si>
    <t>for periods of up to 90 days.</t>
  </si>
  <si>
    <t>searches before TV Show</t>
  </si>
  <si>
    <t>can predict a show's ratings.</t>
  </si>
  <si>
    <t>each  season of Game of Thrones (GOT.)</t>
  </si>
  <si>
    <t>Custom Time Period lets you select any time range,</t>
  </si>
  <si>
    <t>Predicting Product Sales Before they are announced.</t>
  </si>
  <si>
    <t>Google Trends</t>
  </si>
  <si>
    <t>https://trends.google.com/trends/?geo=US</t>
  </si>
  <si>
    <t>We will try this  with</t>
  </si>
  <si>
    <t>We will try Adele  and Taylor Swift</t>
  </si>
  <si>
    <t>It seems reasonable that</t>
  </si>
  <si>
    <t>Y(t) =Month t vehicle sales</t>
  </si>
  <si>
    <t>Without Trends</t>
  </si>
  <si>
    <t>LN(Y(t))  = 0.67266+0.64342*LN(Y(t-1))+.29565*LN(Y(t-1))</t>
  </si>
  <si>
    <t>RSQ = 0.72</t>
  </si>
  <si>
    <t>Adding Month t Query Index for  Trucks and SUV's</t>
  </si>
  <si>
    <t>and Automotive Insurance Query Index during Month  t</t>
  </si>
  <si>
    <t>increases Rsq to 0.82 and  reduces standard error by 17.5%.</t>
  </si>
  <si>
    <t>Month</t>
  </si>
  <si>
    <t>Game of Thrones: (United States)</t>
  </si>
  <si>
    <t>Day</t>
  </si>
  <si>
    <t>Game of Thrones: (Worldwide)</t>
  </si>
  <si>
    <t>2004-01</t>
  </si>
  <si>
    <t>&lt;1</t>
  </si>
  <si>
    <t>Premiere Date</t>
  </si>
  <si>
    <t>Year</t>
  </si>
  <si>
    <t>Sum query index 30  days before</t>
  </si>
  <si>
    <t>Prediction</t>
  </si>
  <si>
    <t>Premiere Rating  (millions)</t>
  </si>
  <si>
    <t>2004-02</t>
  </si>
  <si>
    <t>2004-03</t>
  </si>
  <si>
    <t>2004-04</t>
  </si>
  <si>
    <t>Easter  April 5!</t>
  </si>
  <si>
    <t>2004-05</t>
  </si>
  <si>
    <t>2004-06</t>
  </si>
  <si>
    <t>2004-07</t>
  </si>
  <si>
    <t>2004-08</t>
  </si>
  <si>
    <t>2004-09</t>
  </si>
  <si>
    <t>2004-10</t>
  </si>
  <si>
    <t>Premiere Rating</t>
  </si>
  <si>
    <t>2004-11</t>
  </si>
  <si>
    <t>2004-12</t>
  </si>
  <si>
    <t>2005-01</t>
  </si>
  <si>
    <t>2005-02</t>
  </si>
  <si>
    <t>2005-03</t>
  </si>
  <si>
    <t>Total</t>
  </si>
  <si>
    <t>2005-04</t>
  </si>
  <si>
    <t>3-2012 =9</t>
  </si>
  <si>
    <t>2005-05</t>
  </si>
  <si>
    <t>2-2013=9</t>
  </si>
  <si>
    <t>2005-06</t>
  </si>
  <si>
    <t>3-14=16</t>
  </si>
  <si>
    <t>2005-07</t>
  </si>
  <si>
    <t>2-2015=14</t>
  </si>
  <si>
    <t>2005-08</t>
  </si>
  <si>
    <t>3-16=14</t>
  </si>
  <si>
    <t>2005-09</t>
  </si>
  <si>
    <t>5-17=12</t>
  </si>
  <si>
    <t>2005-10</t>
  </si>
  <si>
    <t>3-19=21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</si>
  <si>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</si>
  <si>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</si>
  <si>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</si>
  <si>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</si>
  <si>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</si>
  <si>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</si>
  <si>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</si>
  <si>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</si>
  <si>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</si>
  <si>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</si>
  <si>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</si>
  <si>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</si>
  <si>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</si>
  <si>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</si>
  <si>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</si>
  <si>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</si>
  <si>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</si>
  <si>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</si>
  <si>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</si>
  <si>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</si>
  <si>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</si>
  <si>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</si>
  <si>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</si>
  <si>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</si>
  <si>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</si>
  <si>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</si>
  <si>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</si>
  <si>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</si>
  <si>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</si>
  <si>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</si>
  <si>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</si>
  <si>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</si>
  <si>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</si>
  <si>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</si>
  <si>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</si>
  <si>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`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</si>
  <si>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</si>
  <si>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</si>
  <si>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</si>
  <si>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</si>
  <si>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</si>
  <si>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</si>
  <si>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</si>
  <si>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</si>
  <si>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</si>
  <si>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</si>
  <si>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</si>
  <si>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</si>
  <si>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</si>
  <si>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</si>
  <si>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</si>
  <si>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</si>
  <si>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</si>
  <si>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</si>
  <si>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</si>
  <si>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</si>
  <si>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</si>
  <si>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</si>
  <si>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</si>
  <si>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</si>
  <si>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</si>
  <si>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</si>
  <si>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</si>
  <si>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</si>
  <si>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</si>
  <si>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</si>
  <si>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</si>
  <si>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</si>
  <si>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</si>
  <si>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</si>
  <si>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</si>
  <si>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Game  of Thrones: (Worldwide)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</si>
  <si>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</si>
  <si>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</si>
  <si>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</si>
  <si>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</si>
  <si>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</si>
  <si>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</si>
  <si>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</si>
  <si>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</si>
  <si>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</si>
  <si>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</si>
  <si>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</si>
  <si>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</si>
  <si>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</si>
  <si>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</si>
  <si>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</si>
  <si>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</si>
  <si>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</si>
  <si>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</si>
  <si>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</si>
  <si>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</si>
  <si>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</si>
  <si>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</si>
  <si>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</si>
  <si>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</si>
  <si>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</si>
  <si>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</si>
  <si>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</si>
  <si>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</si>
  <si>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</si>
  <si>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</si>
  <si>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</si>
  <si>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</si>
  <si>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</si>
  <si>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</si>
  <si>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</si>
  <si>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</si>
  <si>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</si>
  <si>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</si>
  <si>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</si>
  <si>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</si>
  <si>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</si>
  <si>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</si>
  <si>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</si>
  <si>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</si>
  <si>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</si>
  <si>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</si>
  <si>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</si>
  <si>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</si>
  <si>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</si>
  <si>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</si>
  <si>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</si>
  <si>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</si>
  <si>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</si>
  <si>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</si>
  <si>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</si>
  <si>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</si>
  <si>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</si>
  <si>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</si>
  <si>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</si>
  <si>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</si>
  <si>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</si>
  <si>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</si>
  <si>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</si>
  <si>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</si>
  <si>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</si>
  <si>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</si>
  <si>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</si>
  <si>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</si>
  <si>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</si>
  <si>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</si>
  <si>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</si>
  <si>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</si>
  <si>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</si>
  <si>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</si>
  <si>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</si>
  <si>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</si>
  <si>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</si>
  <si>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</si>
  <si>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</si>
  <si>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</si>
  <si>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</si>
  <si>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</si>
  <si>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</si>
  <si>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</si>
  <si>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</si>
  <si>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</si>
  <si>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</si>
  <si>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</si>
  <si>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</si>
  <si>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</si>
  <si>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</si>
  <si>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</si>
  <si>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Easter April 8</t>
  </si>
  <si>
    <t>Easter March 31</t>
  </si>
  <si>
    <t>Easter April 20</t>
  </si>
  <si>
    <t>Easter April 5</t>
  </si>
  <si>
    <t>Easter March 27</t>
  </si>
  <si>
    <t>April</t>
  </si>
  <si>
    <t>March</t>
  </si>
  <si>
    <t>June</t>
  </si>
  <si>
    <t>July</t>
  </si>
  <si>
    <t>March 1-30</t>
  </si>
  <si>
    <t>April 1-23</t>
  </si>
  <si>
    <t>July 1-15</t>
  </si>
  <si>
    <t>April 1-13</t>
  </si>
  <si>
    <t>March  2-31</t>
  </si>
  <si>
    <t>April 1=11</t>
  </si>
  <si>
    <t>April  1-5</t>
  </si>
  <si>
    <t>March 25-31</t>
  </si>
  <si>
    <t>June 16-30</t>
  </si>
  <si>
    <t>March 15-31</t>
  </si>
  <si>
    <t>March 13-31</t>
  </si>
  <si>
    <t>March 7-31</t>
  </si>
  <si>
    <t>March25-31</t>
  </si>
  <si>
    <t>March 24-30</t>
  </si>
  <si>
    <t>April  17_23</t>
  </si>
  <si>
    <t>July 9_15</t>
  </si>
  <si>
    <t>April7_13</t>
  </si>
  <si>
    <t>7 days</t>
  </si>
  <si>
    <t>April5_11</t>
  </si>
  <si>
    <t>7days</t>
  </si>
  <si>
    <t>March  30-31</t>
  </si>
  <si>
    <t>7  days</t>
  </si>
  <si>
    <t>monthly search indexes for GOT Jan 2011-April 2019.</t>
  </si>
  <si>
    <t>April 2019 (last season) has highest monthly index 100</t>
  </si>
  <si>
    <t>Worksheet Daily Searches</t>
  </si>
  <si>
    <t>I Columns  I-J Worksheet Monthly Searches has</t>
  </si>
  <si>
    <t xml:space="preserve">has daily search indices  for 90 days </t>
  </si>
  <si>
    <t>before each season's  premier.</t>
  </si>
  <si>
    <t>We need to get relative searches for</t>
  </si>
  <si>
    <t>the 30 days before each premiere.</t>
  </si>
  <si>
    <t>A daily search of 100 in say 2015</t>
  </si>
  <si>
    <t>is not same number of searches</t>
  </si>
  <si>
    <t>as daily search    in 2017</t>
  </si>
  <si>
    <t>because total search volume</t>
  </si>
  <si>
    <t>might be more in 2015 than 2017</t>
  </si>
  <si>
    <t>and highest  indice</t>
  </si>
  <si>
    <t>in  time interval searched gets 100!</t>
  </si>
  <si>
    <t>To  fairly compare relative number of</t>
  </si>
  <si>
    <t>searches during each</t>
  </si>
  <si>
    <t xml:space="preserve">30 days prior to premiere we need </t>
  </si>
  <si>
    <t>to factor in monthly indices.</t>
  </si>
  <si>
    <t>For example</t>
  </si>
  <si>
    <t>March 2016 has GOT index of 13</t>
  </si>
  <si>
    <t>April 2016 has search index of 37.</t>
  </si>
  <si>
    <t>2016 Premiere April 24.</t>
  </si>
  <si>
    <t>53.6%  of GOT searches in April   2016  were April 1-23</t>
  </si>
  <si>
    <t>26.4%  of March 2016  GOT searches were</t>
  </si>
  <si>
    <t>March 25-31.</t>
  </si>
  <si>
    <t>SO relative index for 30 days before 2016 premiere</t>
  </si>
  <si>
    <t>is  0.264*13  + 0.536*37  = 23.24</t>
  </si>
  <si>
    <t xml:space="preserve">Column K of Monthly Searches Worksheet </t>
  </si>
  <si>
    <t>gives  the relative searches.</t>
  </si>
  <si>
    <t>We omit  2015 from the analysis because</t>
  </si>
  <si>
    <t>Easter occurred in the 30 day before GOT</t>
  </si>
  <si>
    <t>premiere and the search indices are relative</t>
  </si>
  <si>
    <t xml:space="preserve">to total search volume during the period. </t>
  </si>
  <si>
    <t xml:space="preserve">Also importance of  Easter would have </t>
  </si>
  <si>
    <t>reduced GOT searches.</t>
  </si>
  <si>
    <t>We fit a a quadratic  curve (involving square  of searches)</t>
  </si>
  <si>
    <t>well to data.</t>
  </si>
  <si>
    <t>Predicted Rating in Millions</t>
  </si>
  <si>
    <r>
      <t>=0.012*(Searches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 +0.9922*Searches  - 8.6685</t>
    </r>
  </si>
  <si>
    <t>Off by  an average of 3%.</t>
  </si>
  <si>
    <t>any selected time period. Influenced by total web searches in period.</t>
  </si>
  <si>
    <t>number of searches each day, week or month</t>
  </si>
  <si>
    <t xml:space="preserve">Can get daily, monthly or weekly </t>
  </si>
  <si>
    <t>indices of search queries.</t>
  </si>
  <si>
    <t>Varian  and Choi  of 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</si>
</sst>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1" applyFill="1"/>
    <xf numFmtId="0" fontId="1" fillId="3" borderId="0" xfId="0" applyFont="1" applyFill="1"/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/>
    <xf numFmtId="17" fontId="0" fillId="0" borderId="0" xfId="0" applyNumberFormat="1"/>
    <xf numFmtId="14" fontId="0" fillId="3" borderId="0" xfId="0" applyNumberFormat="1" applyFill="1"/>
    <xf numFmtId="16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10" fontId="1" fillId="6" borderId="0" xfId="0" applyNumberFormat="1" applyFont="1" applyFill="1"/>
    <xf numFmtId="0" fontId="1" fillId="5" borderId="0" xfId="0" quotePrefix="1" applyFont="1" applyFill="1"/>
    <xf numFmtId="0" fontId="1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GOT Rating Prediction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'Monthly Searches'!$T$13:$T$17</c:f>
              <c:numCache>
                <c:formatCode>General</c:formatCode>
                <c:ptCount val="5"/>
                <c:pt idx="0">
                  <c:v>16.05</c:v>
                </c:pt>
                <c:pt idx="1">
                  <c:v>21.55</c:v>
                </c:pt>
                <c:pt idx="2">
                  <c:v>23.24</c:v>
                </c:pt>
                <c:pt idx="3">
                  <c:v>28.21</c:v>
                </c:pt>
                <c:pt idx="4">
                  <c:v>39.840000000000003</c:v>
                </c:pt>
              </c:numCache>
            </c:numRef>
          </c:xVal>
          <c:yVal>
            <c:numRef>
              <c:f>'Monthly Searches'!$U$13:$U$17</c:f>
              <c:numCache>
                <c:formatCode>General</c:formatCode>
                <c:ptCount val="5"/>
                <c:pt idx="0">
                  <c:v>4.37</c:v>
                </c:pt>
                <c:pt idx="1">
                  <c:v>6.64</c:v>
                </c:pt>
                <c:pt idx="2">
                  <c:v>7.94</c:v>
                </c:pt>
                <c:pt idx="3">
                  <c:v>10.11</c:v>
                </c:pt>
                <c:pt idx="4">
                  <c:v>11.76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FD-4326-8FF1-EF427381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1368"/>
        <c:axId val="689492680"/>
      </c:scatterChart>
      <c:valAx>
        <c:axId val="68949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92680"/>
        <c:crosses val="autoZero"/>
        <c:crossBetween val="midCat"/>
      </c:valAx>
      <c:valAx>
        <c:axId val="68949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9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484022</xdr:colOff>
      <xdr:row>0</xdr:row>
      <xdr:rowOff>109727</xdr:rowOff>
    </xdr:from>
    <xdr:to>
      <xdr:col>23</xdr:col>
      <xdr:colOff>425500</xdr:colOff>
      <xdr:row>10</xdr:row>
      <xdr:rowOff>146303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714E4C-4A4F-426B-A633-9881CEBC4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wiley36/all%20thr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earches"/>
      <sheetName val="Monthly Searches"/>
    </sheetNames>
    <sheetDataSet>
      <sheetData sheetId="0"/>
      <sheetData sheetId="1">
        <row r="13">
          <cell r="T13">
            <v>16.05</v>
          </cell>
          <cell r="U13">
            <v>4.37</v>
          </cell>
        </row>
        <row r="14">
          <cell r="T14">
            <v>21.55</v>
          </cell>
          <cell r="U14">
            <v>6.64</v>
          </cell>
        </row>
        <row r="15">
          <cell r="T15">
            <v>23.24</v>
          </cell>
          <cell r="U15">
            <v>7.94</v>
          </cell>
        </row>
        <row r="16">
          <cell r="T16">
            <v>28.21</v>
          </cell>
          <cell r="U16">
            <v>10.11</v>
          </cell>
        </row>
        <row r="17">
          <cell r="T17">
            <v>39.840000000000003</v>
          </cell>
          <cell r="U17">
            <v>11.76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ends.google.com/trends/?geo=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DDA2-FF22-43DA-B139-32DD0E006ED2}">
  <dimension ref="A1:N38"/>
  <sheetViews>
    <sheetView tabSelected="1" zoomScale="120" zoomScaleNormal="120" workbookViewId="0">
      <selection activeCell="D18" sqref="D18"/>
    </sheetView>
  </sheetViews>
  <sheetFormatPr defaultRowHeight="14.4" x14ac:dyDescent="0.3"/>
  <cols>
    <col min="1" max="16384" width="8.796875" style="1"/>
  </cols>
  <sheetData>
    <row r="1" spans="1:14" x14ac:dyDescent="0.3">
      <c r="A1" s="18" t="s">
        <v>0</v>
      </c>
      <c r="B1" s="18"/>
      <c r="C1" s="18"/>
      <c r="D1" s="18"/>
      <c r="E1" s="18"/>
      <c r="F1" s="18"/>
      <c r="G1" s="18"/>
      <c r="H1" s="2" t="s">
        <v>11</v>
      </c>
      <c r="I1" s="2"/>
      <c r="J1" s="2"/>
      <c r="K1" s="2"/>
      <c r="L1" s="18" t="s">
        <v>303</v>
      </c>
      <c r="M1" s="18"/>
      <c r="N1" s="18"/>
    </row>
    <row r="2" spans="1:14" x14ac:dyDescent="0.3">
      <c r="A2" s="18" t="s">
        <v>1</v>
      </c>
      <c r="B2" s="18"/>
      <c r="C2" s="18"/>
      <c r="D2" s="18"/>
      <c r="E2" s="18"/>
      <c r="F2" s="18"/>
      <c r="G2" s="18"/>
      <c r="H2" s="3" t="s">
        <v>12</v>
      </c>
      <c r="I2" s="2"/>
      <c r="J2" s="2"/>
      <c r="K2" s="2"/>
      <c r="L2" s="18" t="s">
        <v>304</v>
      </c>
      <c r="M2" s="18"/>
      <c r="N2" s="18"/>
    </row>
    <row r="3" spans="1:14" x14ac:dyDescent="0.3">
      <c r="A3" s="18" t="s">
        <v>302</v>
      </c>
      <c r="B3" s="18"/>
      <c r="C3" s="18"/>
      <c r="D3" s="18"/>
      <c r="E3" s="18"/>
      <c r="F3" s="18"/>
      <c r="G3" s="18"/>
      <c r="H3" s="2" t="s">
        <v>14</v>
      </c>
      <c r="I3" s="2"/>
      <c r="J3" s="2"/>
      <c r="K3" s="2"/>
      <c r="L3" s="2"/>
    </row>
    <row r="4" spans="1:14" x14ac:dyDescent="0.3">
      <c r="A4" s="18" t="s">
        <v>2</v>
      </c>
      <c r="B4" s="18"/>
      <c r="C4" s="18"/>
      <c r="D4" s="18"/>
      <c r="E4" s="18"/>
      <c r="F4" s="18"/>
      <c r="G4" s="18"/>
    </row>
    <row r="5" spans="1:14" x14ac:dyDescent="0.3">
      <c r="A5" s="18" t="s">
        <v>3</v>
      </c>
      <c r="B5" s="18"/>
      <c r="C5" s="18"/>
      <c r="D5" s="18"/>
      <c r="E5" s="18"/>
      <c r="F5" s="18"/>
      <c r="G5" s="18"/>
      <c r="H5" s="14" t="s">
        <v>268</v>
      </c>
      <c r="I5" s="14"/>
      <c r="J5" s="14"/>
      <c r="K5" s="14"/>
    </row>
    <row r="6" spans="1:14" x14ac:dyDescent="0.3">
      <c r="A6" s="18" t="s">
        <v>301</v>
      </c>
      <c r="B6" s="18"/>
      <c r="C6" s="18"/>
      <c r="D6" s="18"/>
      <c r="E6" s="18"/>
      <c r="F6" s="18"/>
      <c r="G6" s="18"/>
      <c r="H6" s="14" t="s">
        <v>269</v>
      </c>
      <c r="I6" s="14"/>
      <c r="J6" s="14"/>
      <c r="K6" s="14"/>
    </row>
    <row r="7" spans="1:14" x14ac:dyDescent="0.3">
      <c r="A7" s="18" t="s">
        <v>9</v>
      </c>
      <c r="B7" s="18"/>
      <c r="C7" s="18"/>
      <c r="D7" s="18"/>
      <c r="E7" s="18"/>
      <c r="F7" s="18"/>
      <c r="G7" s="18"/>
      <c r="H7" s="14" t="s">
        <v>270</v>
      </c>
      <c r="I7" s="14"/>
      <c r="J7" s="14"/>
      <c r="K7" s="14"/>
    </row>
    <row r="8" spans="1:14" x14ac:dyDescent="0.3">
      <c r="A8" s="18" t="s">
        <v>4</v>
      </c>
      <c r="B8" s="18"/>
      <c r="C8" s="18"/>
      <c r="D8" s="18"/>
      <c r="E8" s="18"/>
      <c r="F8" s="18"/>
      <c r="G8" s="18"/>
      <c r="H8" s="14" t="s">
        <v>271</v>
      </c>
      <c r="I8" s="14"/>
      <c r="J8" s="14"/>
      <c r="K8" s="14"/>
    </row>
    <row r="9" spans="1:14" x14ac:dyDescent="0.3">
      <c r="A9" s="18" t="s">
        <v>5</v>
      </c>
      <c r="B9" s="18"/>
      <c r="C9" s="18"/>
      <c r="D9" s="18"/>
      <c r="E9" s="18"/>
      <c r="F9" s="18"/>
      <c r="G9" s="18"/>
      <c r="H9" s="14" t="s">
        <v>272</v>
      </c>
      <c r="I9" s="14"/>
      <c r="J9" s="14"/>
      <c r="K9" s="14"/>
    </row>
    <row r="10" spans="1:14" x14ac:dyDescent="0.3">
      <c r="A10" s="18" t="s">
        <v>15</v>
      </c>
      <c r="B10" s="18"/>
      <c r="C10" s="18"/>
      <c r="D10" s="18"/>
      <c r="E10" s="18"/>
      <c r="F10" s="18"/>
      <c r="G10" s="18"/>
      <c r="H10" s="14" t="s">
        <v>273</v>
      </c>
      <c r="I10" s="14"/>
      <c r="J10" s="14"/>
      <c r="K10" s="14"/>
    </row>
    <row r="11" spans="1:14" x14ac:dyDescent="0.3">
      <c r="A11" s="18" t="s">
        <v>6</v>
      </c>
      <c r="B11" s="18"/>
      <c r="C11" s="18"/>
      <c r="D11" s="18"/>
      <c r="E11" s="18"/>
      <c r="F11" s="18"/>
      <c r="G11" s="18"/>
      <c r="H11" s="14" t="s">
        <v>274</v>
      </c>
      <c r="I11" s="14"/>
      <c r="J11" s="14"/>
      <c r="K11" s="14"/>
    </row>
    <row r="12" spans="1:14" x14ac:dyDescent="0.3">
      <c r="A12" s="18" t="s">
        <v>7</v>
      </c>
      <c r="B12" s="18"/>
      <c r="C12" s="18"/>
      <c r="D12" s="18"/>
      <c r="E12" s="18"/>
      <c r="F12" s="18"/>
      <c r="G12" s="18"/>
    </row>
    <row r="13" spans="1:14" x14ac:dyDescent="0.3">
      <c r="A13" s="18" t="s">
        <v>13</v>
      </c>
      <c r="B13" s="18"/>
      <c r="C13" s="18"/>
      <c r="D13" s="18"/>
      <c r="E13" s="18"/>
      <c r="F13" s="18"/>
      <c r="G13" s="18"/>
      <c r="H13" s="15" t="s">
        <v>275</v>
      </c>
      <c r="I13" s="15"/>
      <c r="J13" s="15"/>
      <c r="K13" s="15"/>
      <c r="L13" s="15"/>
      <c r="M13" s="15"/>
    </row>
    <row r="14" spans="1:14" x14ac:dyDescent="0.3">
      <c r="A14" s="18" t="s">
        <v>8</v>
      </c>
      <c r="B14" s="18"/>
      <c r="C14" s="18"/>
      <c r="D14" s="18"/>
      <c r="E14" s="18"/>
      <c r="F14" s="18"/>
      <c r="G14" s="18"/>
      <c r="H14" s="15" t="s">
        <v>276</v>
      </c>
      <c r="I14" s="15"/>
      <c r="J14" s="15"/>
      <c r="K14" s="15"/>
      <c r="L14" s="15"/>
      <c r="M14" s="15"/>
    </row>
    <row r="15" spans="1:14" x14ac:dyDescent="0.3">
      <c r="A15" s="4"/>
      <c r="B15" s="4"/>
      <c r="C15" s="4"/>
      <c r="D15" s="4"/>
      <c r="E15" s="4"/>
      <c r="F15" s="4"/>
      <c r="G15" s="4"/>
      <c r="H15" s="15" t="s">
        <v>277</v>
      </c>
      <c r="I15" s="15"/>
      <c r="J15" s="15"/>
      <c r="K15" s="15"/>
      <c r="L15" s="15"/>
      <c r="M15" s="15"/>
    </row>
    <row r="16" spans="1:14" x14ac:dyDescent="0.3">
      <c r="A16" s="4" t="s">
        <v>10</v>
      </c>
      <c r="B16" s="4"/>
      <c r="C16" s="4"/>
      <c r="D16" s="4"/>
      <c r="E16" s="4"/>
      <c r="F16" s="4"/>
      <c r="G16" s="4"/>
      <c r="H16" s="15" t="s">
        <v>278</v>
      </c>
      <c r="I16" s="15"/>
      <c r="J16" s="15"/>
      <c r="K16" s="15"/>
      <c r="L16" s="15"/>
      <c r="M16" s="15"/>
    </row>
    <row r="17" spans="1:14" x14ac:dyDescent="0.3">
      <c r="A17" s="4" t="s">
        <v>16</v>
      </c>
      <c r="B17" s="4"/>
      <c r="C17" s="4"/>
      <c r="D17" s="4" t="s">
        <v>305</v>
      </c>
      <c r="E17" s="4"/>
      <c r="F17" s="4"/>
      <c r="G17" s="4"/>
      <c r="H17" s="15" t="s">
        <v>279</v>
      </c>
      <c r="I17" s="15"/>
      <c r="J17" s="15"/>
      <c r="K17" s="15"/>
      <c r="L17" s="15"/>
      <c r="M17" s="15"/>
    </row>
    <row r="18" spans="1:14" x14ac:dyDescent="0.3">
      <c r="A18" s="4" t="s">
        <v>17</v>
      </c>
      <c r="B18" s="4"/>
      <c r="C18" s="4"/>
      <c r="D18" s="4"/>
      <c r="E18" s="4"/>
      <c r="F18" s="4"/>
      <c r="G18" s="4"/>
      <c r="H18" s="15" t="s">
        <v>280</v>
      </c>
      <c r="I18" s="15"/>
      <c r="J18" s="15"/>
      <c r="K18" s="15"/>
      <c r="L18" s="15"/>
      <c r="M18" s="15"/>
    </row>
    <row r="19" spans="1:14" x14ac:dyDescent="0.3">
      <c r="A19" s="4" t="s">
        <v>18</v>
      </c>
      <c r="B19" s="4"/>
      <c r="C19" s="4"/>
      <c r="D19" s="4"/>
      <c r="E19" s="4"/>
      <c r="F19" s="4"/>
      <c r="G19" s="4"/>
      <c r="H19" s="15" t="s">
        <v>281</v>
      </c>
      <c r="I19" s="15"/>
      <c r="J19" s="15"/>
      <c r="K19" s="15"/>
      <c r="L19" s="15"/>
      <c r="M19" s="15"/>
    </row>
    <row r="20" spans="1:14" x14ac:dyDescent="0.3">
      <c r="A20" s="4" t="s">
        <v>19</v>
      </c>
      <c r="B20" s="4"/>
      <c r="C20" s="4"/>
      <c r="D20" s="4"/>
      <c r="E20" s="4"/>
      <c r="F20" s="4"/>
      <c r="G20" s="4"/>
      <c r="H20" s="15" t="s">
        <v>282</v>
      </c>
      <c r="I20" s="15"/>
      <c r="J20" s="15"/>
      <c r="K20" s="15"/>
      <c r="L20" s="15"/>
      <c r="M20" s="15"/>
    </row>
    <row r="21" spans="1:14" x14ac:dyDescent="0.3">
      <c r="A21" s="4" t="s">
        <v>20</v>
      </c>
      <c r="B21" s="4"/>
      <c r="C21" s="4"/>
      <c r="D21" s="4"/>
      <c r="E21" s="4"/>
      <c r="F21" s="4"/>
      <c r="G21" s="4"/>
      <c r="H21" s="15" t="s">
        <v>283</v>
      </c>
      <c r="I21" s="15"/>
      <c r="J21" s="15"/>
      <c r="K21" s="15"/>
      <c r="L21" s="15"/>
      <c r="M21" s="15"/>
    </row>
    <row r="22" spans="1:14" x14ac:dyDescent="0.3">
      <c r="A22" s="4" t="s">
        <v>21</v>
      </c>
      <c r="B22" s="4"/>
      <c r="C22" s="4"/>
      <c r="D22" s="4"/>
      <c r="E22" s="4"/>
      <c r="F22" s="4"/>
      <c r="G22" s="4"/>
      <c r="H22" s="16" t="s">
        <v>284</v>
      </c>
      <c r="I22" s="15"/>
      <c r="J22" s="15"/>
      <c r="K22" s="15"/>
      <c r="L22" s="15"/>
      <c r="M22" s="15"/>
    </row>
    <row r="23" spans="1:14" x14ac:dyDescent="0.3">
      <c r="A23" s="4" t="s">
        <v>22</v>
      </c>
      <c r="B23" s="4"/>
      <c r="C23" s="4"/>
      <c r="D23" s="4"/>
      <c r="E23" s="4"/>
      <c r="F23" s="4"/>
      <c r="G23" s="4"/>
      <c r="H23" s="15" t="s">
        <v>285</v>
      </c>
      <c r="I23" s="15"/>
      <c r="J23" s="15"/>
      <c r="K23" s="15"/>
      <c r="L23" s="15"/>
      <c r="M23" s="15"/>
    </row>
    <row r="24" spans="1:14" x14ac:dyDescent="0.3">
      <c r="A24" s="13" t="s">
        <v>263</v>
      </c>
      <c r="B24" s="13"/>
      <c r="C24" s="13"/>
      <c r="D24" s="13"/>
      <c r="E24" s="13"/>
      <c r="F24" s="13"/>
      <c r="G24" s="13"/>
      <c r="H24" s="15" t="s">
        <v>286</v>
      </c>
      <c r="I24" s="15"/>
      <c r="J24" s="15"/>
      <c r="K24" s="15"/>
      <c r="L24" s="15"/>
      <c r="M24" s="15"/>
    </row>
    <row r="25" spans="1:14" x14ac:dyDescent="0.3">
      <c r="A25" s="13" t="s">
        <v>260</v>
      </c>
      <c r="B25" s="13"/>
      <c r="C25" s="13"/>
      <c r="D25" s="13"/>
      <c r="E25" s="13"/>
      <c r="F25" s="13"/>
      <c r="G25" s="13"/>
      <c r="H25" s="15" t="s">
        <v>287</v>
      </c>
      <c r="I25" s="15"/>
      <c r="J25" s="15"/>
      <c r="K25" s="15"/>
      <c r="L25" s="15"/>
      <c r="M25" s="15"/>
    </row>
    <row r="26" spans="1:14" x14ac:dyDescent="0.3">
      <c r="A26" s="13" t="s">
        <v>261</v>
      </c>
      <c r="B26" s="13"/>
      <c r="C26" s="13"/>
      <c r="D26" s="13"/>
      <c r="E26" s="13"/>
      <c r="F26" s="13"/>
      <c r="G26" s="13"/>
      <c r="H26" s="14" t="s">
        <v>288</v>
      </c>
      <c r="I26" s="14"/>
      <c r="J26" s="14"/>
      <c r="K26" s="14"/>
      <c r="L26" s="14"/>
      <c r="M26" s="14"/>
      <c r="N26" s="14"/>
    </row>
    <row r="27" spans="1:14" x14ac:dyDescent="0.3">
      <c r="A27" s="13" t="s">
        <v>262</v>
      </c>
      <c r="B27" s="13"/>
      <c r="C27" s="13"/>
      <c r="D27" s="13"/>
      <c r="E27" s="13"/>
      <c r="F27" s="13"/>
      <c r="G27" s="13"/>
      <c r="H27" s="14" t="s">
        <v>289</v>
      </c>
      <c r="I27" s="14"/>
      <c r="J27" s="14"/>
      <c r="K27" s="14"/>
      <c r="L27" s="14"/>
      <c r="M27" s="14"/>
      <c r="N27" s="14"/>
    </row>
    <row r="28" spans="1:14" x14ac:dyDescent="0.3">
      <c r="A28" s="13" t="s">
        <v>264</v>
      </c>
      <c r="B28" s="13"/>
      <c r="C28" s="13"/>
      <c r="D28" s="13"/>
      <c r="E28" s="13"/>
      <c r="F28" s="13"/>
      <c r="G28" s="13"/>
      <c r="H28" s="14" t="s">
        <v>290</v>
      </c>
      <c r="I28" s="14"/>
      <c r="J28" s="14"/>
      <c r="K28" s="14"/>
      <c r="L28" s="14"/>
      <c r="M28" s="14"/>
      <c r="N28" s="14"/>
    </row>
    <row r="29" spans="1:14" x14ac:dyDescent="0.3">
      <c r="A29" s="13" t="s">
        <v>265</v>
      </c>
      <c r="B29" s="13"/>
      <c r="C29" s="13"/>
      <c r="D29" s="13"/>
      <c r="E29" s="13"/>
      <c r="F29" s="13"/>
      <c r="G29" s="13"/>
      <c r="H29" s="14" t="s">
        <v>291</v>
      </c>
      <c r="I29" s="14"/>
      <c r="J29" s="14"/>
      <c r="K29" s="14"/>
      <c r="L29" s="14"/>
      <c r="M29" s="14"/>
      <c r="N29" s="14"/>
    </row>
    <row r="30" spans="1:14" x14ac:dyDescent="0.3">
      <c r="A30" s="13" t="s">
        <v>266</v>
      </c>
      <c r="B30" s="13"/>
      <c r="C30" s="13"/>
      <c r="D30" s="13"/>
      <c r="E30" s="13"/>
      <c r="F30" s="13"/>
      <c r="G30" s="13"/>
      <c r="H30" s="14" t="s">
        <v>292</v>
      </c>
      <c r="I30" s="14"/>
      <c r="J30" s="14"/>
      <c r="K30" s="14"/>
      <c r="L30" s="14"/>
      <c r="M30" s="14"/>
      <c r="N30" s="14"/>
    </row>
    <row r="31" spans="1:14" x14ac:dyDescent="0.3">
      <c r="A31" s="13" t="s">
        <v>267</v>
      </c>
      <c r="B31" s="13"/>
      <c r="C31" s="13"/>
      <c r="D31" s="13"/>
      <c r="H31" s="14" t="s">
        <v>293</v>
      </c>
      <c r="I31" s="14"/>
      <c r="J31" s="14"/>
      <c r="K31" s="14"/>
      <c r="L31" s="14"/>
      <c r="M31" s="14"/>
      <c r="N31" s="14"/>
    </row>
    <row r="32" spans="1:14" x14ac:dyDescent="0.3">
      <c r="H32" s="14" t="s">
        <v>294</v>
      </c>
      <c r="I32" s="14"/>
      <c r="J32" s="14"/>
      <c r="K32" s="14"/>
      <c r="L32" s="14"/>
      <c r="M32" s="14"/>
      <c r="N32" s="14"/>
    </row>
    <row r="33" spans="8:14" x14ac:dyDescent="0.3">
      <c r="H33" s="14" t="s">
        <v>295</v>
      </c>
      <c r="I33" s="14"/>
      <c r="J33" s="14"/>
      <c r="K33" s="14"/>
      <c r="L33" s="14"/>
      <c r="M33" s="14"/>
      <c r="N33" s="14"/>
    </row>
    <row r="34" spans="8:14" x14ac:dyDescent="0.3">
      <c r="H34" s="14" t="s">
        <v>296</v>
      </c>
      <c r="I34" s="14"/>
      <c r="J34" s="14"/>
      <c r="K34" s="14"/>
      <c r="L34" s="14"/>
      <c r="M34" s="14"/>
      <c r="N34" s="14"/>
    </row>
    <row r="35" spans="8:14" x14ac:dyDescent="0.3">
      <c r="H35" s="14" t="s">
        <v>297</v>
      </c>
      <c r="I35" s="14"/>
      <c r="J35" s="14"/>
      <c r="K35" s="14"/>
      <c r="L35" s="14"/>
      <c r="M35" s="14"/>
      <c r="N35" s="14"/>
    </row>
    <row r="36" spans="8:14" x14ac:dyDescent="0.3">
      <c r="H36" s="14" t="s">
        <v>298</v>
      </c>
      <c r="I36" s="14"/>
      <c r="J36" s="14"/>
      <c r="K36" s="14"/>
      <c r="L36" s="14"/>
      <c r="M36" s="14"/>
      <c r="N36" s="14"/>
    </row>
    <row r="37" spans="8:14" ht="16.149999999999999" x14ac:dyDescent="0.3">
      <c r="H37" s="17" t="s">
        <v>299</v>
      </c>
      <c r="I37" s="14"/>
      <c r="J37" s="14"/>
      <c r="K37" s="14"/>
      <c r="L37" s="14"/>
      <c r="M37" s="14"/>
      <c r="N37" s="14"/>
    </row>
    <row r="38" spans="8:14" x14ac:dyDescent="0.3">
      <c r="H38" s="14" t="s">
        <v>300</v>
      </c>
      <c r="I38" s="14"/>
      <c r="J38" s="14"/>
      <c r="K38" s="14"/>
      <c r="L38" s="14"/>
      <c r="M38" s="14"/>
      <c r="N38" s="14"/>
    </row>
  </sheetData>
  <hyperlinks>
    <hyperlink ref="H2" r:id="rId1" xr:uid="{74888462-68E1-458B-8248-89AE4ED5D8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3A9A-E969-431F-B606-F4E6CF75E039}">
  <dimension ref="A2:U681"/>
  <sheetViews>
    <sheetView topLeftCell="N12" zoomScale="180" zoomScaleNormal="180" workbookViewId="0">
      <selection activeCell="X18" sqref="X18"/>
    </sheetView>
  </sheetViews>
  <sheetFormatPr defaultRowHeight="14.4" x14ac:dyDescent="0.3"/>
  <cols>
    <col min="1" max="1" width="10.296875" customWidth="1"/>
    <col min="11" max="11" width="9.296875" bestFit="1" customWidth="1"/>
    <col min="16" max="16" width="12" customWidth="1"/>
    <col min="18" max="18" width="10.5" customWidth="1"/>
    <col min="21" max="21" width="7.8984375" bestFit="1" customWidth="1"/>
  </cols>
  <sheetData>
    <row r="2" spans="1:21" x14ac:dyDescent="0.3">
      <c r="I2" t="s">
        <v>23</v>
      </c>
      <c r="J2" t="s">
        <v>24</v>
      </c>
      <c r="K2" s="5"/>
      <c r="M2" s="5"/>
      <c r="N2" s="5"/>
    </row>
    <row r="3" spans="1:21" ht="72" x14ac:dyDescent="0.3">
      <c r="A3" t="s">
        <v>25</v>
      </c>
      <c r="B3" t="s">
        <v>26</v>
      </c>
      <c r="I3" t="s">
        <v>27</v>
      </c>
      <c r="J3" t="s">
        <v>28</v>
      </c>
      <c r="K3" s="5" t="s">
        <v>29</v>
      </c>
      <c r="L3" t="s">
        <v>30</v>
      </c>
      <c r="M3" s="5" t="s">
        <v>31</v>
      </c>
      <c r="N3" s="5" t="s">
        <v>32</v>
      </c>
      <c r="O3" s="5" t="s">
        <v>33</v>
      </c>
    </row>
    <row r="4" spans="1:21" x14ac:dyDescent="0.3">
      <c r="A4" s="6">
        <v>40550</v>
      </c>
      <c r="B4">
        <v>13</v>
      </c>
      <c r="I4" t="s">
        <v>34</v>
      </c>
      <c r="J4" t="s">
        <v>28</v>
      </c>
      <c r="K4" s="6">
        <v>41364</v>
      </c>
      <c r="L4">
        <v>2013</v>
      </c>
      <c r="M4">
        <v>16.05</v>
      </c>
      <c r="N4">
        <f>-0.012*M4^2+0.9922*M4-8.67</f>
        <v>4.1635800000000014</v>
      </c>
      <c r="O4">
        <v>4.37</v>
      </c>
    </row>
    <row r="5" spans="1:21" x14ac:dyDescent="0.3">
      <c r="A5" s="6">
        <v>40551</v>
      </c>
      <c r="B5">
        <v>23</v>
      </c>
      <c r="I5" t="s">
        <v>35</v>
      </c>
      <c r="J5" t="s">
        <v>28</v>
      </c>
      <c r="K5" s="6">
        <v>41735</v>
      </c>
      <c r="L5">
        <v>2014</v>
      </c>
      <c r="M5">
        <v>21.55</v>
      </c>
      <c r="N5">
        <f>-0.012*M5^2+0.9922*M5-8.67</f>
        <v>7.1390800000000016</v>
      </c>
      <c r="O5">
        <v>6.64</v>
      </c>
    </row>
    <row r="6" spans="1:21" x14ac:dyDescent="0.3">
      <c r="A6" s="6">
        <v>40552</v>
      </c>
      <c r="B6">
        <v>24</v>
      </c>
      <c r="I6" t="s">
        <v>36</v>
      </c>
      <c r="J6" t="s">
        <v>28</v>
      </c>
      <c r="K6" s="6">
        <v>42106</v>
      </c>
      <c r="L6" s="7">
        <v>2015</v>
      </c>
      <c r="M6" s="7">
        <v>21.39</v>
      </c>
      <c r="N6" s="7"/>
      <c r="O6" s="7">
        <v>8</v>
      </c>
      <c r="P6" s="7" t="s">
        <v>37</v>
      </c>
    </row>
    <row r="7" spans="1:21" x14ac:dyDescent="0.3">
      <c r="A7" s="6">
        <v>40553</v>
      </c>
      <c r="B7">
        <v>21</v>
      </c>
      <c r="I7" t="s">
        <v>38</v>
      </c>
      <c r="J7" t="s">
        <v>28</v>
      </c>
      <c r="K7" s="6">
        <v>42484</v>
      </c>
      <c r="L7">
        <v>2016</v>
      </c>
      <c r="M7">
        <v>23.24</v>
      </c>
      <c r="N7">
        <f>-0.012*M7^2+0.9922*M7-8.67</f>
        <v>7.9075568000000001</v>
      </c>
      <c r="O7">
        <v>7.94</v>
      </c>
    </row>
    <row r="8" spans="1:21" x14ac:dyDescent="0.3">
      <c r="A8" s="6">
        <v>40554</v>
      </c>
      <c r="B8">
        <v>17</v>
      </c>
      <c r="I8" t="s">
        <v>39</v>
      </c>
      <c r="J8" t="s">
        <v>28</v>
      </c>
      <c r="K8" s="6">
        <v>42932</v>
      </c>
      <c r="L8">
        <v>2017</v>
      </c>
      <c r="M8">
        <v>28.21</v>
      </c>
      <c r="N8">
        <f t="shared" ref="N8:N9" si="0">-0.012*M8^2+0.9922*M8-8.67</f>
        <v>9.7703127999999975</v>
      </c>
      <c r="O8">
        <v>10.11</v>
      </c>
    </row>
    <row r="9" spans="1:21" x14ac:dyDescent="0.3">
      <c r="A9" s="6">
        <v>40555</v>
      </c>
      <c r="B9">
        <v>14</v>
      </c>
      <c r="I9" t="s">
        <v>40</v>
      </c>
      <c r="J9" t="s">
        <v>28</v>
      </c>
      <c r="K9" s="6">
        <v>43569</v>
      </c>
      <c r="L9">
        <v>2019</v>
      </c>
      <c r="M9">
        <v>39.840000000000003</v>
      </c>
      <c r="N9">
        <f t="shared" si="0"/>
        <v>11.812540799999999</v>
      </c>
      <c r="O9">
        <v>11.76</v>
      </c>
    </row>
    <row r="10" spans="1:21" x14ac:dyDescent="0.3">
      <c r="A10" s="6">
        <v>40556</v>
      </c>
      <c r="B10">
        <v>13</v>
      </c>
      <c r="I10" t="s">
        <v>41</v>
      </c>
      <c r="J10" t="s">
        <v>28</v>
      </c>
    </row>
    <row r="11" spans="1:21" x14ac:dyDescent="0.3">
      <c r="A11" s="6">
        <v>40557</v>
      </c>
      <c r="B11">
        <v>14</v>
      </c>
      <c r="I11" t="s">
        <v>42</v>
      </c>
      <c r="J11" t="s">
        <v>28</v>
      </c>
      <c r="R11" s="5"/>
      <c r="T11" s="5"/>
    </row>
    <row r="12" spans="1:21" ht="72" x14ac:dyDescent="0.3">
      <c r="A12" s="6">
        <v>40558</v>
      </c>
      <c r="B12">
        <v>14</v>
      </c>
      <c r="I12" t="s">
        <v>43</v>
      </c>
      <c r="J12" t="s">
        <v>28</v>
      </c>
      <c r="R12" s="5" t="s">
        <v>29</v>
      </c>
      <c r="S12" t="s">
        <v>30</v>
      </c>
      <c r="T12" s="5" t="s">
        <v>31</v>
      </c>
      <c r="U12" s="5" t="s">
        <v>44</v>
      </c>
    </row>
    <row r="13" spans="1:21" x14ac:dyDescent="0.3">
      <c r="A13" s="6">
        <v>40559</v>
      </c>
      <c r="B13">
        <v>15</v>
      </c>
      <c r="I13" t="s">
        <v>45</v>
      </c>
      <c r="J13" t="s">
        <v>28</v>
      </c>
      <c r="R13" s="6">
        <v>41364</v>
      </c>
      <c r="S13">
        <v>2013</v>
      </c>
      <c r="T13">
        <v>16.05</v>
      </c>
      <c r="U13">
        <v>4.37</v>
      </c>
    </row>
    <row r="14" spans="1:21" x14ac:dyDescent="0.3">
      <c r="A14" s="6">
        <v>40560</v>
      </c>
      <c r="B14">
        <v>21</v>
      </c>
      <c r="I14" t="s">
        <v>46</v>
      </c>
      <c r="J14" t="s">
        <v>28</v>
      </c>
      <c r="R14" s="6">
        <v>41735</v>
      </c>
      <c r="S14">
        <v>2014</v>
      </c>
      <c r="T14">
        <v>21.55</v>
      </c>
      <c r="U14">
        <v>6.64</v>
      </c>
    </row>
    <row r="15" spans="1:21" x14ac:dyDescent="0.3">
      <c r="A15" s="6">
        <v>40561</v>
      </c>
      <c r="B15">
        <v>16</v>
      </c>
      <c r="I15" t="s">
        <v>47</v>
      </c>
      <c r="J15" t="s">
        <v>28</v>
      </c>
      <c r="R15" s="6">
        <v>42484</v>
      </c>
      <c r="S15">
        <v>2016</v>
      </c>
      <c r="T15">
        <v>23.24</v>
      </c>
      <c r="U15">
        <v>7.94</v>
      </c>
    </row>
    <row r="16" spans="1:21" x14ac:dyDescent="0.3">
      <c r="A16" s="6">
        <v>40562</v>
      </c>
      <c r="B16">
        <v>18</v>
      </c>
      <c r="I16" t="s">
        <v>48</v>
      </c>
      <c r="J16" t="s">
        <v>28</v>
      </c>
      <c r="R16" s="6">
        <v>42932</v>
      </c>
      <c r="S16">
        <v>2017</v>
      </c>
      <c r="T16">
        <v>28.21</v>
      </c>
      <c r="U16">
        <v>10.11</v>
      </c>
    </row>
    <row r="17" spans="1:21" x14ac:dyDescent="0.3">
      <c r="A17" s="6">
        <v>40563</v>
      </c>
      <c r="B17">
        <v>15</v>
      </c>
      <c r="I17" t="s">
        <v>49</v>
      </c>
      <c r="J17" t="s">
        <v>28</v>
      </c>
      <c r="M17" t="s">
        <v>50</v>
      </c>
      <c r="R17" s="6">
        <v>43569</v>
      </c>
      <c r="S17">
        <v>2019</v>
      </c>
      <c r="T17">
        <v>39.840000000000003</v>
      </c>
      <c r="U17">
        <v>11.76</v>
      </c>
    </row>
    <row r="18" spans="1:21" x14ac:dyDescent="0.3">
      <c r="A18" s="6">
        <v>40564</v>
      </c>
      <c r="B18">
        <v>13</v>
      </c>
      <c r="I18" t="s">
        <v>51</v>
      </c>
      <c r="J18" t="s">
        <v>28</v>
      </c>
      <c r="L18" t="s">
        <v>52</v>
      </c>
      <c r="M18">
        <f>SUM(B57:B87)</f>
        <v>802</v>
      </c>
      <c r="O18">
        <f>9/802</f>
        <v>1.1221945137157107E-2</v>
      </c>
    </row>
    <row r="19" spans="1:21" x14ac:dyDescent="0.3">
      <c r="A19" s="6">
        <v>40565</v>
      </c>
      <c r="B19">
        <v>18</v>
      </c>
      <c r="I19" t="s">
        <v>53</v>
      </c>
      <c r="J19" t="s">
        <v>28</v>
      </c>
      <c r="L19" t="s">
        <v>54</v>
      </c>
      <c r="M19">
        <f>SUM(B220:B247)</f>
        <v>390</v>
      </c>
      <c r="O19">
        <f>9/390</f>
        <v>2.3076923076923078E-2</v>
      </c>
    </row>
    <row r="20" spans="1:21" x14ac:dyDescent="0.3">
      <c r="A20" s="6">
        <v>40566</v>
      </c>
      <c r="B20">
        <v>18</v>
      </c>
      <c r="I20" t="s">
        <v>55</v>
      </c>
      <c r="J20" t="s">
        <v>28</v>
      </c>
      <c r="L20" t="s">
        <v>56</v>
      </c>
      <c r="M20">
        <f>SUM(B248:B278)</f>
        <v>771</v>
      </c>
      <c r="O20">
        <f>16/771</f>
        <v>2.0752269779507133E-2</v>
      </c>
    </row>
    <row r="21" spans="1:21" x14ac:dyDescent="0.3">
      <c r="A21" s="6">
        <v>40567</v>
      </c>
      <c r="B21">
        <v>15</v>
      </c>
      <c r="I21" t="s">
        <v>57</v>
      </c>
      <c r="J21" t="s">
        <v>28</v>
      </c>
      <c r="L21" t="s">
        <v>58</v>
      </c>
      <c r="M21">
        <f>SUM(B333:B360)</f>
        <v>251</v>
      </c>
      <c r="O21">
        <f>14/251</f>
        <v>5.5776892430278883E-2</v>
      </c>
    </row>
    <row r="22" spans="1:21" x14ac:dyDescent="0.3">
      <c r="A22" s="6">
        <v>40568</v>
      </c>
      <c r="B22">
        <v>14</v>
      </c>
      <c r="I22" t="s">
        <v>59</v>
      </c>
      <c r="J22" t="s">
        <v>28</v>
      </c>
      <c r="L22" s="8" t="s">
        <v>60</v>
      </c>
      <c r="M22">
        <f>SUM(B442:B472)</f>
        <v>354</v>
      </c>
      <c r="O22">
        <f>14/354</f>
        <v>3.954802259887006E-2</v>
      </c>
    </row>
    <row r="23" spans="1:21" x14ac:dyDescent="0.3">
      <c r="A23" s="6">
        <v>40569</v>
      </c>
      <c r="B23">
        <v>11</v>
      </c>
      <c r="I23" t="s">
        <v>61</v>
      </c>
      <c r="J23" t="s">
        <v>28</v>
      </c>
      <c r="L23" t="s">
        <v>62</v>
      </c>
      <c r="M23">
        <f>SUM(B522:B552)</f>
        <v>1434</v>
      </c>
      <c r="O23">
        <f>12/1434</f>
        <v>8.368200836820083E-3</v>
      </c>
    </row>
    <row r="24" spans="1:21" x14ac:dyDescent="0.3">
      <c r="A24" s="6">
        <v>40570</v>
      </c>
      <c r="B24">
        <v>14</v>
      </c>
      <c r="I24" t="s">
        <v>63</v>
      </c>
      <c r="J24" t="s">
        <v>28</v>
      </c>
      <c r="L24" t="s">
        <v>64</v>
      </c>
      <c r="M24">
        <f>SUM(B637:B667)</f>
        <v>238</v>
      </c>
      <c r="O24">
        <f>21/238</f>
        <v>8.8235294117647065E-2</v>
      </c>
    </row>
    <row r="25" spans="1:21" x14ac:dyDescent="0.3">
      <c r="A25" s="6">
        <v>40571</v>
      </c>
      <c r="B25">
        <v>15</v>
      </c>
      <c r="I25" t="s">
        <v>65</v>
      </c>
      <c r="J25" t="s">
        <v>28</v>
      </c>
    </row>
    <row r="26" spans="1:21" x14ac:dyDescent="0.3">
      <c r="A26" s="6">
        <v>40572</v>
      </c>
      <c r="B26">
        <v>16</v>
      </c>
      <c r="I26" t="s">
        <v>66</v>
      </c>
      <c r="J26" t="s">
        <v>28</v>
      </c>
    </row>
    <row r="27" spans="1:21" x14ac:dyDescent="0.3">
      <c r="A27" s="6">
        <v>40573</v>
      </c>
      <c r="B27">
        <v>17</v>
      </c>
      <c r="I27" t="s">
        <v>67</v>
      </c>
      <c r="J27" t="s">
        <v>28</v>
      </c>
    </row>
    <row r="28" spans="1:21" x14ac:dyDescent="0.3">
      <c r="A28" s="6">
        <v>40574</v>
      </c>
      <c r="B28">
        <v>14</v>
      </c>
      <c r="I28" t="s">
        <v>68</v>
      </c>
      <c r="J28" t="s">
        <v>28</v>
      </c>
    </row>
    <row r="29" spans="1:21" x14ac:dyDescent="0.3">
      <c r="A29" s="6">
        <v>40575</v>
      </c>
      <c r="B29">
        <v>15</v>
      </c>
      <c r="I29" t="s">
        <v>69</v>
      </c>
      <c r="J29" t="s">
        <v>28</v>
      </c>
    </row>
    <row r="30" spans="1:21" x14ac:dyDescent="0.3">
      <c r="A30" s="6">
        <v>40576</v>
      </c>
      <c r="B30">
        <v>13</v>
      </c>
      <c r="I30" t="s">
        <v>70</v>
      </c>
      <c r="J30" t="s">
        <v>28</v>
      </c>
    </row>
    <row r="31" spans="1:21" x14ac:dyDescent="0.3">
      <c r="A31" s="6">
        <v>40577</v>
      </c>
      <c r="B31">
        <v>12</v>
      </c>
      <c r="I31" t="s">
        <v>71</v>
      </c>
      <c r="J31" t="s">
        <v>28</v>
      </c>
    </row>
    <row r="32" spans="1:21" x14ac:dyDescent="0.3">
      <c r="A32" s="6">
        <v>40578</v>
      </c>
      <c r="B32">
        <v>11</v>
      </c>
      <c r="I32" t="s">
        <v>72</v>
      </c>
      <c r="J32" t="s">
        <v>28</v>
      </c>
    </row>
    <row r="33" spans="1:10" x14ac:dyDescent="0.3">
      <c r="A33" s="6">
        <v>40579</v>
      </c>
      <c r="B33">
        <v>16</v>
      </c>
      <c r="I33" t="s">
        <v>73</v>
      </c>
      <c r="J33" t="s">
        <v>28</v>
      </c>
    </row>
    <row r="34" spans="1:10" x14ac:dyDescent="0.3">
      <c r="A34" s="6">
        <v>40580</v>
      </c>
      <c r="B34">
        <v>18</v>
      </c>
      <c r="I34" t="s">
        <v>74</v>
      </c>
      <c r="J34" t="s">
        <v>28</v>
      </c>
    </row>
    <row r="35" spans="1:10" x14ac:dyDescent="0.3">
      <c r="A35" s="6">
        <v>40581</v>
      </c>
      <c r="B35">
        <v>10</v>
      </c>
      <c r="I35" t="s">
        <v>75</v>
      </c>
      <c r="J35" t="s">
        <v>28</v>
      </c>
    </row>
    <row r="36" spans="1:10" x14ac:dyDescent="0.3">
      <c r="A36" s="6">
        <v>40582</v>
      </c>
      <c r="B36">
        <v>13</v>
      </c>
      <c r="I36" t="s">
        <v>76</v>
      </c>
      <c r="J36" t="s">
        <v>28</v>
      </c>
    </row>
    <row r="37" spans="1:10" x14ac:dyDescent="0.3">
      <c r="A37" s="6">
        <v>40583</v>
      </c>
      <c r="B37">
        <v>11</v>
      </c>
      <c r="I37" t="s">
        <v>77</v>
      </c>
      <c r="J37" t="s">
        <v>28</v>
      </c>
    </row>
    <row r="38" spans="1:10" x14ac:dyDescent="0.3">
      <c r="A38" s="6">
        <v>40584</v>
      </c>
      <c r="B38">
        <v>10</v>
      </c>
      <c r="I38" t="s">
        <v>78</v>
      </c>
      <c r="J38" t="s">
        <v>28</v>
      </c>
    </row>
    <row r="39" spans="1:10" x14ac:dyDescent="0.3">
      <c r="A39" s="6">
        <v>40585</v>
      </c>
      <c r="B39">
        <v>10</v>
      </c>
      <c r="I39" t="s">
        <v>79</v>
      </c>
      <c r="J39" t="s">
        <v>28</v>
      </c>
    </row>
    <row r="40" spans="1:10" x14ac:dyDescent="0.3">
      <c r="A40" s="6">
        <v>40586</v>
      </c>
      <c r="B40">
        <v>12</v>
      </c>
      <c r="I40" t="s">
        <v>80</v>
      </c>
      <c r="J40" t="s">
        <v>28</v>
      </c>
    </row>
    <row r="41" spans="1:10" x14ac:dyDescent="0.3">
      <c r="A41" s="6">
        <v>40587</v>
      </c>
      <c r="B41">
        <v>15</v>
      </c>
      <c r="I41" t="s">
        <v>81</v>
      </c>
      <c r="J41" t="s">
        <v>28</v>
      </c>
    </row>
    <row r="42" spans="1:10" x14ac:dyDescent="0.3">
      <c r="A42" s="6">
        <v>40588</v>
      </c>
      <c r="B42">
        <v>13</v>
      </c>
      <c r="I42" t="s">
        <v>82</v>
      </c>
      <c r="J42" t="s">
        <v>28</v>
      </c>
    </row>
    <row r="43" spans="1:10" x14ac:dyDescent="0.3">
      <c r="A43" s="6">
        <v>40589</v>
      </c>
      <c r="B43">
        <v>11</v>
      </c>
      <c r="I43" t="s">
        <v>83</v>
      </c>
      <c r="J43" t="s">
        <v>28</v>
      </c>
    </row>
    <row r="44" spans="1:10" x14ac:dyDescent="0.3">
      <c r="A44" s="6">
        <v>40590</v>
      </c>
      <c r="B44">
        <v>11</v>
      </c>
      <c r="I44" t="s">
        <v>84</v>
      </c>
      <c r="J44" t="s">
        <v>28</v>
      </c>
    </row>
    <row r="45" spans="1:10" x14ac:dyDescent="0.3">
      <c r="A45" s="6">
        <v>40591</v>
      </c>
      <c r="B45">
        <v>13</v>
      </c>
      <c r="I45" t="s">
        <v>85</v>
      </c>
      <c r="J45" t="s">
        <v>28</v>
      </c>
    </row>
    <row r="46" spans="1:10" x14ac:dyDescent="0.3">
      <c r="A46" s="6">
        <v>40592</v>
      </c>
      <c r="B46">
        <v>12</v>
      </c>
      <c r="I46" t="s">
        <v>86</v>
      </c>
      <c r="J46" t="s">
        <v>28</v>
      </c>
    </row>
    <row r="47" spans="1:10" x14ac:dyDescent="0.3">
      <c r="A47" s="6">
        <v>40593</v>
      </c>
      <c r="B47">
        <v>13</v>
      </c>
      <c r="I47" t="s">
        <v>87</v>
      </c>
      <c r="J47" t="s">
        <v>28</v>
      </c>
    </row>
    <row r="48" spans="1:10" x14ac:dyDescent="0.3">
      <c r="A48" s="6">
        <v>40594</v>
      </c>
      <c r="B48">
        <v>14</v>
      </c>
      <c r="I48" t="s">
        <v>88</v>
      </c>
      <c r="J48" t="s">
        <v>28</v>
      </c>
    </row>
    <row r="49" spans="1:10" x14ac:dyDescent="0.3">
      <c r="A49" s="6">
        <v>40595</v>
      </c>
      <c r="B49">
        <v>14</v>
      </c>
      <c r="I49" t="s">
        <v>89</v>
      </c>
      <c r="J49" t="s">
        <v>28</v>
      </c>
    </row>
    <row r="50" spans="1:10" x14ac:dyDescent="0.3">
      <c r="A50" s="6">
        <v>40596</v>
      </c>
      <c r="B50">
        <v>14</v>
      </c>
      <c r="I50" t="s">
        <v>90</v>
      </c>
      <c r="J50" t="s">
        <v>28</v>
      </c>
    </row>
    <row r="51" spans="1:10" x14ac:dyDescent="0.3">
      <c r="A51" s="6">
        <v>40597</v>
      </c>
      <c r="B51">
        <v>10</v>
      </c>
      <c r="I51" t="s">
        <v>91</v>
      </c>
      <c r="J51" t="s">
        <v>28</v>
      </c>
    </row>
    <row r="52" spans="1:10" x14ac:dyDescent="0.3">
      <c r="A52" s="6">
        <v>40598</v>
      </c>
      <c r="B52">
        <v>16</v>
      </c>
      <c r="I52" t="s">
        <v>92</v>
      </c>
      <c r="J52" t="s">
        <v>28</v>
      </c>
    </row>
    <row r="53" spans="1:10" x14ac:dyDescent="0.3">
      <c r="A53" s="6">
        <v>40599</v>
      </c>
      <c r="B53">
        <v>12</v>
      </c>
      <c r="I53" t="s">
        <v>93</v>
      </c>
      <c r="J53" t="s">
        <v>28</v>
      </c>
    </row>
    <row r="54" spans="1:10" x14ac:dyDescent="0.3">
      <c r="A54" s="6">
        <v>40600</v>
      </c>
      <c r="B54">
        <v>13</v>
      </c>
      <c r="I54" t="s">
        <v>94</v>
      </c>
      <c r="J54" t="s">
        <v>28</v>
      </c>
    </row>
    <row r="55" spans="1:10" x14ac:dyDescent="0.3">
      <c r="A55" s="6">
        <v>40601</v>
      </c>
      <c r="B55">
        <v>19</v>
      </c>
      <c r="I55" t="s">
        <v>95</v>
      </c>
      <c r="J55" t="s">
        <v>28</v>
      </c>
    </row>
    <row r="56" spans="1:10" x14ac:dyDescent="0.3">
      <c r="A56" s="6">
        <v>40602</v>
      </c>
      <c r="B56">
        <v>16</v>
      </c>
      <c r="I56" t="s">
        <v>96</v>
      </c>
      <c r="J56" t="s">
        <v>28</v>
      </c>
    </row>
    <row r="57" spans="1:10" x14ac:dyDescent="0.3">
      <c r="A57" s="6">
        <v>40603</v>
      </c>
      <c r="B57">
        <v>19</v>
      </c>
      <c r="D57">
        <f>SUM(B57:B86)</f>
        <v>770</v>
      </c>
      <c r="I57" t="s">
        <v>97</v>
      </c>
      <c r="J57" t="s">
        <v>28</v>
      </c>
    </row>
    <row r="58" spans="1:10" x14ac:dyDescent="0.3">
      <c r="A58" s="6">
        <v>40604</v>
      </c>
      <c r="B58">
        <v>18</v>
      </c>
      <c r="D58">
        <f>SUM(B57:B87)</f>
        <v>802</v>
      </c>
      <c r="I58" t="s">
        <v>98</v>
      </c>
      <c r="J58" t="s">
        <v>28</v>
      </c>
    </row>
    <row r="59" spans="1:10" x14ac:dyDescent="0.3">
      <c r="A59" s="6">
        <v>40605</v>
      </c>
      <c r="B59">
        <v>21</v>
      </c>
      <c r="I59" t="s">
        <v>99</v>
      </c>
      <c r="J59" t="s">
        <v>28</v>
      </c>
    </row>
    <row r="60" spans="1:10" x14ac:dyDescent="0.3">
      <c r="A60" s="6">
        <v>40606</v>
      </c>
      <c r="B60">
        <v>30</v>
      </c>
      <c r="D60" t="s">
        <v>100</v>
      </c>
      <c r="I60" t="s">
        <v>101</v>
      </c>
      <c r="J60" t="s">
        <v>28</v>
      </c>
    </row>
    <row r="61" spans="1:10" x14ac:dyDescent="0.3">
      <c r="A61" s="6">
        <v>40607</v>
      </c>
      <c r="B61">
        <v>25</v>
      </c>
      <c r="I61" t="s">
        <v>102</v>
      </c>
      <c r="J61" t="s">
        <v>28</v>
      </c>
    </row>
    <row r="62" spans="1:10" x14ac:dyDescent="0.3">
      <c r="A62" s="6">
        <v>40608</v>
      </c>
      <c r="B62">
        <v>24</v>
      </c>
      <c r="I62" t="s">
        <v>103</v>
      </c>
      <c r="J62" t="s">
        <v>28</v>
      </c>
    </row>
    <row r="63" spans="1:10" x14ac:dyDescent="0.3">
      <c r="A63" s="6">
        <v>40609</v>
      </c>
      <c r="B63">
        <v>25</v>
      </c>
      <c r="I63" t="s">
        <v>104</v>
      </c>
      <c r="J63" t="s">
        <v>28</v>
      </c>
    </row>
    <row r="64" spans="1:10" x14ac:dyDescent="0.3">
      <c r="A64" s="6">
        <v>40610</v>
      </c>
      <c r="B64">
        <v>18</v>
      </c>
      <c r="I64" t="s">
        <v>105</v>
      </c>
      <c r="J64" t="s">
        <v>28</v>
      </c>
    </row>
    <row r="65" spans="1:10" x14ac:dyDescent="0.3">
      <c r="A65" s="6">
        <v>40611</v>
      </c>
      <c r="B65">
        <v>17</v>
      </c>
      <c r="I65" t="s">
        <v>106</v>
      </c>
      <c r="J65" t="s">
        <v>28</v>
      </c>
    </row>
    <row r="66" spans="1:10" x14ac:dyDescent="0.3">
      <c r="A66" s="6">
        <v>40612</v>
      </c>
      <c r="B66">
        <v>23</v>
      </c>
      <c r="I66" t="s">
        <v>107</v>
      </c>
      <c r="J66" t="s">
        <v>28</v>
      </c>
    </row>
    <row r="67" spans="1:10" x14ac:dyDescent="0.3">
      <c r="A67" s="6">
        <v>40613</v>
      </c>
      <c r="B67">
        <v>25</v>
      </c>
      <c r="I67" t="s">
        <v>108</v>
      </c>
      <c r="J67" t="s">
        <v>28</v>
      </c>
    </row>
    <row r="68" spans="1:10" x14ac:dyDescent="0.3">
      <c r="A68" s="6">
        <v>40614</v>
      </c>
      <c r="B68">
        <v>27</v>
      </c>
      <c r="I68" t="s">
        <v>109</v>
      </c>
      <c r="J68" t="s">
        <v>28</v>
      </c>
    </row>
    <row r="69" spans="1:10" x14ac:dyDescent="0.3">
      <c r="A69" s="6">
        <v>40615</v>
      </c>
      <c r="B69">
        <v>22</v>
      </c>
      <c r="I69" t="s">
        <v>110</v>
      </c>
      <c r="J69" t="s">
        <v>28</v>
      </c>
    </row>
    <row r="70" spans="1:10" x14ac:dyDescent="0.3">
      <c r="A70" s="6">
        <v>40616</v>
      </c>
      <c r="B70">
        <v>22</v>
      </c>
      <c r="I70" t="s">
        <v>111</v>
      </c>
      <c r="J70" t="s">
        <v>28</v>
      </c>
    </row>
    <row r="71" spans="1:10" x14ac:dyDescent="0.3">
      <c r="A71" s="6">
        <v>40617</v>
      </c>
      <c r="B71">
        <v>23</v>
      </c>
      <c r="I71" t="s">
        <v>112</v>
      </c>
      <c r="J71" t="s">
        <v>28</v>
      </c>
    </row>
    <row r="72" spans="1:10" x14ac:dyDescent="0.3">
      <c r="A72" s="6">
        <v>40618</v>
      </c>
      <c r="B72">
        <v>22</v>
      </c>
      <c r="I72" t="s">
        <v>113</v>
      </c>
      <c r="J72" t="s">
        <v>28</v>
      </c>
    </row>
    <row r="73" spans="1:10" x14ac:dyDescent="0.3">
      <c r="A73" s="6">
        <v>40619</v>
      </c>
      <c r="B73">
        <v>29</v>
      </c>
      <c r="I73" t="s">
        <v>114</v>
      </c>
      <c r="J73" t="s">
        <v>28</v>
      </c>
    </row>
    <row r="74" spans="1:10" x14ac:dyDescent="0.3">
      <c r="A74" s="6">
        <v>40620</v>
      </c>
      <c r="B74">
        <v>23</v>
      </c>
      <c r="I74" t="s">
        <v>115</v>
      </c>
      <c r="J74" t="s">
        <v>28</v>
      </c>
    </row>
    <row r="75" spans="1:10" x14ac:dyDescent="0.3">
      <c r="A75" s="6">
        <v>40621</v>
      </c>
      <c r="B75">
        <v>28</v>
      </c>
      <c r="I75" t="s">
        <v>116</v>
      </c>
      <c r="J75" t="s">
        <v>28</v>
      </c>
    </row>
    <row r="76" spans="1:10" x14ac:dyDescent="0.3">
      <c r="A76" s="6">
        <v>40622</v>
      </c>
      <c r="B76">
        <v>33</v>
      </c>
      <c r="I76" t="s">
        <v>117</v>
      </c>
      <c r="J76" t="s">
        <v>28</v>
      </c>
    </row>
    <row r="77" spans="1:10" x14ac:dyDescent="0.3">
      <c r="A77" s="6">
        <v>40623</v>
      </c>
      <c r="B77">
        <v>31</v>
      </c>
      <c r="I77" t="s">
        <v>118</v>
      </c>
      <c r="J77" t="s">
        <v>28</v>
      </c>
    </row>
    <row r="78" spans="1:10" x14ac:dyDescent="0.3">
      <c r="A78" s="6">
        <v>40624</v>
      </c>
      <c r="B78">
        <v>28</v>
      </c>
      <c r="I78" t="s">
        <v>119</v>
      </c>
      <c r="J78" t="s">
        <v>28</v>
      </c>
    </row>
    <row r="79" spans="1:10" x14ac:dyDescent="0.3">
      <c r="A79" s="6">
        <v>40625</v>
      </c>
      <c r="B79">
        <v>27</v>
      </c>
      <c r="I79" t="s">
        <v>120</v>
      </c>
      <c r="J79" t="s">
        <v>28</v>
      </c>
    </row>
    <row r="80" spans="1:10" x14ac:dyDescent="0.3">
      <c r="A80" s="6">
        <v>40626</v>
      </c>
      <c r="B80">
        <v>29</v>
      </c>
      <c r="I80" t="s">
        <v>121</v>
      </c>
      <c r="J80" t="s">
        <v>28</v>
      </c>
    </row>
    <row r="81" spans="1:10" x14ac:dyDescent="0.3">
      <c r="A81" s="6">
        <v>40627</v>
      </c>
      <c r="B81">
        <v>26</v>
      </c>
      <c r="I81" t="s">
        <v>122</v>
      </c>
      <c r="J81" t="s">
        <v>28</v>
      </c>
    </row>
    <row r="82" spans="1:10" x14ac:dyDescent="0.3">
      <c r="A82" s="6">
        <v>40628</v>
      </c>
      <c r="B82">
        <v>32</v>
      </c>
      <c r="I82" t="s">
        <v>123</v>
      </c>
      <c r="J82" t="s">
        <v>28</v>
      </c>
    </row>
    <row r="83" spans="1:10" x14ac:dyDescent="0.3">
      <c r="A83" s="6">
        <v>40629</v>
      </c>
      <c r="B83">
        <v>33</v>
      </c>
      <c r="I83" t="s">
        <v>124</v>
      </c>
      <c r="J83" t="s">
        <v>28</v>
      </c>
    </row>
    <row r="84" spans="1:10" x14ac:dyDescent="0.3">
      <c r="A84" s="6">
        <v>40630</v>
      </c>
      <c r="B84">
        <v>33</v>
      </c>
      <c r="I84" t="s">
        <v>125</v>
      </c>
      <c r="J84" t="s">
        <v>28</v>
      </c>
    </row>
    <row r="85" spans="1:10" x14ac:dyDescent="0.3">
      <c r="A85" s="6">
        <v>40631</v>
      </c>
      <c r="B85">
        <v>31</v>
      </c>
      <c r="I85" t="s">
        <v>126</v>
      </c>
      <c r="J85" t="s">
        <v>28</v>
      </c>
    </row>
    <row r="86" spans="1:10" x14ac:dyDescent="0.3">
      <c r="A86" s="6">
        <v>40632</v>
      </c>
      <c r="B86">
        <v>26</v>
      </c>
      <c r="I86" t="s">
        <v>127</v>
      </c>
      <c r="J86">
        <v>1</v>
      </c>
    </row>
    <row r="87" spans="1:10" x14ac:dyDescent="0.3">
      <c r="A87" s="6">
        <v>40633</v>
      </c>
      <c r="B87">
        <v>32</v>
      </c>
      <c r="I87" t="s">
        <v>128</v>
      </c>
      <c r="J87">
        <v>1</v>
      </c>
    </row>
    <row r="88" spans="1:10" x14ac:dyDescent="0.3">
      <c r="A88" s="6">
        <v>40634</v>
      </c>
      <c r="B88">
        <v>34</v>
      </c>
      <c r="I88" t="s">
        <v>129</v>
      </c>
      <c r="J88">
        <v>1</v>
      </c>
    </row>
    <row r="89" spans="1:10" x14ac:dyDescent="0.3">
      <c r="A89" s="6">
        <v>40635</v>
      </c>
      <c r="B89">
        <v>50</v>
      </c>
      <c r="I89" t="s">
        <v>130</v>
      </c>
      <c r="J89">
        <v>1</v>
      </c>
    </row>
    <row r="90" spans="1:10" x14ac:dyDescent="0.3">
      <c r="A90" s="6">
        <v>40636</v>
      </c>
      <c r="B90">
        <v>54</v>
      </c>
      <c r="I90" t="s">
        <v>131</v>
      </c>
      <c r="J90">
        <v>10</v>
      </c>
    </row>
    <row r="91" spans="1:10" x14ac:dyDescent="0.3">
      <c r="A91" s="6">
        <v>40637</v>
      </c>
      <c r="B91">
        <v>100</v>
      </c>
      <c r="I91" t="s">
        <v>132</v>
      </c>
      <c r="J91">
        <v>12</v>
      </c>
    </row>
    <row r="92" spans="1:10" x14ac:dyDescent="0.3">
      <c r="A92" s="6">
        <v>40638</v>
      </c>
      <c r="B92">
        <v>77</v>
      </c>
      <c r="I92" t="s">
        <v>133</v>
      </c>
      <c r="J92">
        <v>17</v>
      </c>
    </row>
    <row r="93" spans="1:10" x14ac:dyDescent="0.3">
      <c r="A93" s="6">
        <v>40639</v>
      </c>
      <c r="B93">
        <v>64</v>
      </c>
      <c r="I93" t="s">
        <v>134</v>
      </c>
      <c r="J93">
        <v>9</v>
      </c>
    </row>
    <row r="94" spans="1:10" x14ac:dyDescent="0.3">
      <c r="A94" s="6">
        <v>40640</v>
      </c>
      <c r="B94">
        <v>65</v>
      </c>
      <c r="I94" t="s">
        <v>135</v>
      </c>
      <c r="J94">
        <v>7</v>
      </c>
    </row>
    <row r="95" spans="1:10" x14ac:dyDescent="0.3">
      <c r="A95" t="s">
        <v>25</v>
      </c>
      <c r="B95" t="s">
        <v>136</v>
      </c>
      <c r="I95" t="s">
        <v>137</v>
      </c>
      <c r="J95">
        <v>6</v>
      </c>
    </row>
    <row r="96" spans="1:10" x14ac:dyDescent="0.3">
      <c r="A96" s="6">
        <v>40909</v>
      </c>
      <c r="B96">
        <v>18</v>
      </c>
      <c r="C96">
        <f>$O$18*B96</f>
        <v>0.20199501246882792</v>
      </c>
      <c r="I96" t="s">
        <v>138</v>
      </c>
      <c r="J96">
        <v>5</v>
      </c>
    </row>
    <row r="97" spans="1:10" x14ac:dyDescent="0.3">
      <c r="A97" s="6">
        <v>40910</v>
      </c>
      <c r="B97">
        <v>16</v>
      </c>
      <c r="C97">
        <f t="shared" ref="C97:C160" si="1">$O$18*B97</f>
        <v>0.17955112219451372</v>
      </c>
      <c r="I97" t="s">
        <v>139</v>
      </c>
      <c r="J97">
        <v>4</v>
      </c>
    </row>
    <row r="98" spans="1:10" x14ac:dyDescent="0.3">
      <c r="A98" s="6">
        <v>40911</v>
      </c>
      <c r="B98">
        <v>15</v>
      </c>
      <c r="C98">
        <f t="shared" si="1"/>
        <v>0.16832917705735662</v>
      </c>
      <c r="I98" t="s">
        <v>140</v>
      </c>
      <c r="J98">
        <v>5</v>
      </c>
    </row>
    <row r="99" spans="1:10" x14ac:dyDescent="0.3">
      <c r="A99" s="6">
        <v>40912</v>
      </c>
      <c r="B99">
        <v>13</v>
      </c>
      <c r="C99">
        <f t="shared" si="1"/>
        <v>0.14588528678304238</v>
      </c>
      <c r="I99" t="s">
        <v>141</v>
      </c>
      <c r="J99">
        <v>6</v>
      </c>
    </row>
    <row r="100" spans="1:10" x14ac:dyDescent="0.3">
      <c r="A100" s="6">
        <v>40913</v>
      </c>
      <c r="B100">
        <v>14</v>
      </c>
      <c r="C100">
        <f t="shared" si="1"/>
        <v>0.15710723192019951</v>
      </c>
      <c r="I100" t="s">
        <v>142</v>
      </c>
      <c r="J100">
        <v>6</v>
      </c>
    </row>
    <row r="101" spans="1:10" x14ac:dyDescent="0.3">
      <c r="A101" s="6">
        <v>40914</v>
      </c>
      <c r="B101">
        <v>13</v>
      </c>
      <c r="C101">
        <f t="shared" si="1"/>
        <v>0.14588528678304238</v>
      </c>
      <c r="I101" t="s">
        <v>143</v>
      </c>
      <c r="J101">
        <v>11</v>
      </c>
    </row>
    <row r="102" spans="1:10" x14ac:dyDescent="0.3">
      <c r="A102" s="6">
        <v>40915</v>
      </c>
      <c r="B102">
        <v>15</v>
      </c>
      <c r="C102">
        <f t="shared" si="1"/>
        <v>0.16832917705735662</v>
      </c>
      <c r="I102" t="s">
        <v>144</v>
      </c>
      <c r="J102">
        <v>25</v>
      </c>
    </row>
    <row r="103" spans="1:10" x14ac:dyDescent="0.3">
      <c r="A103" s="6">
        <v>40916</v>
      </c>
      <c r="B103">
        <v>17</v>
      </c>
      <c r="C103">
        <f t="shared" si="1"/>
        <v>0.19077306733167082</v>
      </c>
      <c r="I103" t="s">
        <v>145</v>
      </c>
      <c r="J103">
        <v>24</v>
      </c>
    </row>
    <row r="104" spans="1:10" x14ac:dyDescent="0.3">
      <c r="A104" s="6">
        <v>40917</v>
      </c>
      <c r="B104">
        <v>14</v>
      </c>
      <c r="C104">
        <f t="shared" si="1"/>
        <v>0.15710723192019951</v>
      </c>
      <c r="I104" t="s">
        <v>146</v>
      </c>
      <c r="J104">
        <v>21</v>
      </c>
    </row>
    <row r="105" spans="1:10" x14ac:dyDescent="0.3">
      <c r="A105" s="6">
        <v>40918</v>
      </c>
      <c r="B105">
        <v>11</v>
      </c>
      <c r="C105">
        <f t="shared" si="1"/>
        <v>0.12344139650872818</v>
      </c>
      <c r="I105" t="s">
        <v>147</v>
      </c>
      <c r="J105">
        <v>12</v>
      </c>
    </row>
    <row r="106" spans="1:10" x14ac:dyDescent="0.3">
      <c r="A106" s="6">
        <v>40919</v>
      </c>
      <c r="B106">
        <v>12</v>
      </c>
      <c r="C106">
        <f t="shared" si="1"/>
        <v>0.13466334164588528</v>
      </c>
      <c r="I106" t="s">
        <v>148</v>
      </c>
      <c r="J106">
        <v>8</v>
      </c>
    </row>
    <row r="107" spans="1:10" x14ac:dyDescent="0.3">
      <c r="A107" s="6">
        <v>40920</v>
      </c>
      <c r="B107">
        <v>13</v>
      </c>
      <c r="C107">
        <f t="shared" si="1"/>
        <v>0.14588528678304238</v>
      </c>
      <c r="I107" t="s">
        <v>149</v>
      </c>
      <c r="J107">
        <v>8</v>
      </c>
    </row>
    <row r="108" spans="1:10" x14ac:dyDescent="0.3">
      <c r="A108" s="6">
        <v>40921</v>
      </c>
      <c r="B108">
        <v>12</v>
      </c>
      <c r="C108">
        <f t="shared" si="1"/>
        <v>0.13466334164588528</v>
      </c>
      <c r="I108" t="s">
        <v>150</v>
      </c>
      <c r="J108">
        <v>6</v>
      </c>
    </row>
    <row r="109" spans="1:10" x14ac:dyDescent="0.3">
      <c r="A109" s="6">
        <v>40922</v>
      </c>
      <c r="B109">
        <v>13</v>
      </c>
      <c r="C109">
        <f t="shared" si="1"/>
        <v>0.14588528678304238</v>
      </c>
      <c r="I109" t="s">
        <v>151</v>
      </c>
      <c r="J109">
        <v>6</v>
      </c>
    </row>
    <row r="110" spans="1:10" x14ac:dyDescent="0.3">
      <c r="A110" s="6">
        <v>40923</v>
      </c>
      <c r="B110">
        <v>15</v>
      </c>
      <c r="C110">
        <f t="shared" si="1"/>
        <v>0.16832917705735662</v>
      </c>
      <c r="I110" t="s">
        <v>152</v>
      </c>
      <c r="J110">
        <v>8</v>
      </c>
    </row>
    <row r="111" spans="1:10" x14ac:dyDescent="0.3">
      <c r="A111" s="6">
        <v>40924</v>
      </c>
      <c r="B111">
        <v>17</v>
      </c>
      <c r="C111">
        <f t="shared" si="1"/>
        <v>0.19077306733167082</v>
      </c>
      <c r="I111" t="s">
        <v>153</v>
      </c>
      <c r="J111">
        <v>8</v>
      </c>
    </row>
    <row r="112" spans="1:10" x14ac:dyDescent="0.3">
      <c r="A112" s="6">
        <v>40925</v>
      </c>
      <c r="B112">
        <v>12</v>
      </c>
      <c r="C112">
        <f t="shared" si="1"/>
        <v>0.13466334164588528</v>
      </c>
      <c r="I112" t="s">
        <v>154</v>
      </c>
      <c r="J112">
        <v>10</v>
      </c>
    </row>
    <row r="113" spans="1:10" x14ac:dyDescent="0.3">
      <c r="A113" s="6">
        <v>40926</v>
      </c>
      <c r="B113">
        <v>11</v>
      </c>
      <c r="C113">
        <f t="shared" si="1"/>
        <v>0.12344139650872818</v>
      </c>
      <c r="I113" t="s">
        <v>155</v>
      </c>
      <c r="J113">
        <v>19</v>
      </c>
    </row>
    <row r="114" spans="1:10" x14ac:dyDescent="0.3">
      <c r="A114" s="6">
        <v>40927</v>
      </c>
      <c r="B114">
        <v>11</v>
      </c>
      <c r="C114">
        <f t="shared" si="1"/>
        <v>0.12344139650872818</v>
      </c>
      <c r="I114" t="s">
        <v>156</v>
      </c>
      <c r="J114">
        <v>32</v>
      </c>
    </row>
    <row r="115" spans="1:10" x14ac:dyDescent="0.3">
      <c r="A115" s="6">
        <v>40928</v>
      </c>
      <c r="B115">
        <v>11</v>
      </c>
      <c r="C115">
        <f t="shared" si="1"/>
        <v>0.12344139650872818</v>
      </c>
      <c r="I115" t="s">
        <v>157</v>
      </c>
      <c r="J115">
        <v>28</v>
      </c>
    </row>
    <row r="116" spans="1:10" x14ac:dyDescent="0.3">
      <c r="A116" s="6">
        <v>40929</v>
      </c>
      <c r="B116">
        <v>13</v>
      </c>
      <c r="C116">
        <f t="shared" si="1"/>
        <v>0.14588528678304238</v>
      </c>
      <c r="I116" t="s">
        <v>158</v>
      </c>
      <c r="J116">
        <v>41</v>
      </c>
    </row>
    <row r="117" spans="1:10" x14ac:dyDescent="0.3">
      <c r="A117" s="6">
        <v>40930</v>
      </c>
      <c r="B117">
        <v>14</v>
      </c>
      <c r="C117">
        <f t="shared" si="1"/>
        <v>0.15710723192019951</v>
      </c>
      <c r="I117" t="s">
        <v>159</v>
      </c>
      <c r="J117">
        <v>15</v>
      </c>
    </row>
    <row r="118" spans="1:10" x14ac:dyDescent="0.3">
      <c r="A118" s="6">
        <v>40931</v>
      </c>
      <c r="B118">
        <v>11</v>
      </c>
      <c r="C118">
        <f t="shared" si="1"/>
        <v>0.12344139650872818</v>
      </c>
      <c r="I118" t="s">
        <v>160</v>
      </c>
      <c r="J118">
        <v>11</v>
      </c>
    </row>
    <row r="119" spans="1:10" x14ac:dyDescent="0.3">
      <c r="A119" s="6">
        <v>40932</v>
      </c>
      <c r="B119">
        <v>10</v>
      </c>
      <c r="C119">
        <f t="shared" si="1"/>
        <v>0.11221945137157108</v>
      </c>
      <c r="I119" t="s">
        <v>161</v>
      </c>
      <c r="J119">
        <v>9</v>
      </c>
    </row>
    <row r="120" spans="1:10" x14ac:dyDescent="0.3">
      <c r="A120" s="6">
        <v>40933</v>
      </c>
      <c r="B120">
        <v>10</v>
      </c>
      <c r="C120">
        <f t="shared" si="1"/>
        <v>0.11221945137157108</v>
      </c>
      <c r="I120" t="s">
        <v>162</v>
      </c>
      <c r="J120">
        <v>8</v>
      </c>
    </row>
    <row r="121" spans="1:10" x14ac:dyDescent="0.3">
      <c r="A121" s="6">
        <v>40934</v>
      </c>
      <c r="B121">
        <v>10</v>
      </c>
      <c r="C121">
        <f t="shared" si="1"/>
        <v>0.11221945137157108</v>
      </c>
      <c r="I121" t="s">
        <v>163</v>
      </c>
      <c r="J121">
        <v>9</v>
      </c>
    </row>
    <row r="122" spans="1:10" x14ac:dyDescent="0.3">
      <c r="A122" s="6">
        <v>40935</v>
      </c>
      <c r="B122">
        <v>11</v>
      </c>
      <c r="C122">
        <f t="shared" si="1"/>
        <v>0.12344139650872818</v>
      </c>
      <c r="I122" t="s">
        <v>164</v>
      </c>
      <c r="J122">
        <v>12</v>
      </c>
    </row>
    <row r="123" spans="1:10" x14ac:dyDescent="0.3">
      <c r="A123" s="6">
        <v>40936</v>
      </c>
      <c r="B123">
        <v>12</v>
      </c>
      <c r="C123">
        <f t="shared" si="1"/>
        <v>0.13466334164588528</v>
      </c>
      <c r="I123" t="s">
        <v>165</v>
      </c>
      <c r="J123">
        <v>15</v>
      </c>
    </row>
    <row r="124" spans="1:10" x14ac:dyDescent="0.3">
      <c r="A124" s="6">
        <v>40937</v>
      </c>
      <c r="B124">
        <v>14</v>
      </c>
      <c r="C124">
        <f t="shared" si="1"/>
        <v>0.15710723192019951</v>
      </c>
      <c r="I124" t="s">
        <v>166</v>
      </c>
      <c r="J124">
        <v>15</v>
      </c>
    </row>
    <row r="125" spans="1:10" x14ac:dyDescent="0.3">
      <c r="A125" s="6">
        <v>40938</v>
      </c>
      <c r="B125">
        <v>21</v>
      </c>
      <c r="C125">
        <f t="shared" si="1"/>
        <v>0.23566084788029926</v>
      </c>
      <c r="I125" t="s">
        <v>167</v>
      </c>
      <c r="J125">
        <v>18</v>
      </c>
    </row>
    <row r="126" spans="1:10" x14ac:dyDescent="0.3">
      <c r="A126" s="6">
        <v>40939</v>
      </c>
      <c r="B126">
        <v>15</v>
      </c>
      <c r="C126">
        <f t="shared" si="1"/>
        <v>0.16832917705735662</v>
      </c>
      <c r="I126" t="s">
        <v>168</v>
      </c>
      <c r="J126">
        <v>56</v>
      </c>
    </row>
    <row r="127" spans="1:10" x14ac:dyDescent="0.3">
      <c r="A127" s="6">
        <v>40940</v>
      </c>
      <c r="B127">
        <v>13</v>
      </c>
      <c r="C127">
        <f t="shared" si="1"/>
        <v>0.14588528678304238</v>
      </c>
      <c r="I127" t="s">
        <v>169</v>
      </c>
      <c r="J127">
        <v>38</v>
      </c>
    </row>
    <row r="128" spans="1:10" x14ac:dyDescent="0.3">
      <c r="A128" s="6">
        <v>40941</v>
      </c>
      <c r="B128">
        <v>12</v>
      </c>
      <c r="C128">
        <f t="shared" si="1"/>
        <v>0.13466334164588528</v>
      </c>
      <c r="I128" t="s">
        <v>170</v>
      </c>
      <c r="J128">
        <v>48</v>
      </c>
    </row>
    <row r="129" spans="1:10" x14ac:dyDescent="0.3">
      <c r="A129" s="6">
        <v>40942</v>
      </c>
      <c r="B129">
        <v>12</v>
      </c>
      <c r="C129">
        <f t="shared" si="1"/>
        <v>0.13466334164588528</v>
      </c>
      <c r="I129" t="s">
        <v>171</v>
      </c>
      <c r="J129">
        <v>17</v>
      </c>
    </row>
    <row r="130" spans="1:10" x14ac:dyDescent="0.3">
      <c r="A130" s="6">
        <v>40943</v>
      </c>
      <c r="B130">
        <v>15</v>
      </c>
      <c r="C130">
        <f t="shared" si="1"/>
        <v>0.16832917705735662</v>
      </c>
      <c r="I130" t="s">
        <v>172</v>
      </c>
      <c r="J130">
        <v>13</v>
      </c>
    </row>
    <row r="131" spans="1:10" x14ac:dyDescent="0.3">
      <c r="A131" s="6">
        <v>40944</v>
      </c>
      <c r="B131">
        <v>15</v>
      </c>
      <c r="C131">
        <f t="shared" si="1"/>
        <v>0.16832917705735662</v>
      </c>
      <c r="I131" t="s">
        <v>173</v>
      </c>
      <c r="J131">
        <v>10</v>
      </c>
    </row>
    <row r="132" spans="1:10" x14ac:dyDescent="0.3">
      <c r="A132" s="6">
        <v>40945</v>
      </c>
      <c r="B132">
        <v>11</v>
      </c>
      <c r="C132">
        <f t="shared" si="1"/>
        <v>0.12344139650872818</v>
      </c>
      <c r="I132" t="s">
        <v>174</v>
      </c>
      <c r="J132">
        <v>9</v>
      </c>
    </row>
    <row r="133" spans="1:10" x14ac:dyDescent="0.3">
      <c r="A133" s="6">
        <v>40946</v>
      </c>
      <c r="B133">
        <v>11</v>
      </c>
      <c r="C133">
        <f t="shared" si="1"/>
        <v>0.12344139650872818</v>
      </c>
      <c r="I133" t="s">
        <v>175</v>
      </c>
      <c r="J133">
        <v>9</v>
      </c>
    </row>
    <row r="134" spans="1:10" x14ac:dyDescent="0.3">
      <c r="A134" s="6">
        <v>40947</v>
      </c>
      <c r="B134">
        <v>11</v>
      </c>
      <c r="C134">
        <f t="shared" si="1"/>
        <v>0.12344139650872818</v>
      </c>
      <c r="I134" t="s">
        <v>176</v>
      </c>
      <c r="J134">
        <v>12</v>
      </c>
    </row>
    <row r="135" spans="1:10" x14ac:dyDescent="0.3">
      <c r="A135" s="6">
        <v>40948</v>
      </c>
      <c r="B135">
        <v>11</v>
      </c>
      <c r="C135">
        <f t="shared" si="1"/>
        <v>0.12344139650872818</v>
      </c>
      <c r="I135" t="s">
        <v>177</v>
      </c>
      <c r="J135">
        <v>13</v>
      </c>
    </row>
    <row r="136" spans="1:10" x14ac:dyDescent="0.3">
      <c r="A136" s="6">
        <v>40949</v>
      </c>
      <c r="B136">
        <v>12</v>
      </c>
      <c r="C136">
        <f t="shared" si="1"/>
        <v>0.13466334164588528</v>
      </c>
      <c r="I136" t="s">
        <v>178</v>
      </c>
      <c r="J136">
        <v>13</v>
      </c>
    </row>
    <row r="137" spans="1:10" x14ac:dyDescent="0.3">
      <c r="A137" s="6">
        <v>40950</v>
      </c>
      <c r="B137">
        <v>12</v>
      </c>
      <c r="C137">
        <f t="shared" si="1"/>
        <v>0.13466334164588528</v>
      </c>
      <c r="I137" t="s">
        <v>179</v>
      </c>
      <c r="J137">
        <v>16</v>
      </c>
    </row>
    <row r="138" spans="1:10" x14ac:dyDescent="0.3">
      <c r="A138" s="6">
        <v>40951</v>
      </c>
      <c r="B138">
        <v>13</v>
      </c>
      <c r="C138">
        <f t="shared" si="1"/>
        <v>0.14588528678304238</v>
      </c>
      <c r="I138" t="s">
        <v>180</v>
      </c>
      <c r="J138">
        <v>39</v>
      </c>
    </row>
    <row r="139" spans="1:10" x14ac:dyDescent="0.3">
      <c r="A139" s="6">
        <v>40952</v>
      </c>
      <c r="B139">
        <v>11</v>
      </c>
      <c r="C139">
        <f t="shared" si="1"/>
        <v>0.12344139650872818</v>
      </c>
      <c r="I139" t="s">
        <v>181</v>
      </c>
      <c r="J139">
        <v>32</v>
      </c>
    </row>
    <row r="140" spans="1:10" x14ac:dyDescent="0.3">
      <c r="A140" s="6">
        <v>40953</v>
      </c>
      <c r="B140">
        <v>12</v>
      </c>
      <c r="C140">
        <f t="shared" si="1"/>
        <v>0.13466334164588528</v>
      </c>
      <c r="I140" t="s">
        <v>182</v>
      </c>
      <c r="J140">
        <v>46</v>
      </c>
    </row>
    <row r="141" spans="1:10" x14ac:dyDescent="0.3">
      <c r="A141" s="6">
        <v>40954</v>
      </c>
      <c r="B141">
        <v>11</v>
      </c>
      <c r="C141">
        <f t="shared" si="1"/>
        <v>0.12344139650872818</v>
      </c>
      <c r="I141" t="s">
        <v>183</v>
      </c>
      <c r="J141">
        <v>15</v>
      </c>
    </row>
    <row r="142" spans="1:10" x14ac:dyDescent="0.3">
      <c r="A142" s="6">
        <v>40955</v>
      </c>
      <c r="B142">
        <v>10</v>
      </c>
      <c r="C142">
        <f t="shared" si="1"/>
        <v>0.11221945137157108</v>
      </c>
      <c r="I142" t="s">
        <v>184</v>
      </c>
      <c r="J142">
        <v>11</v>
      </c>
    </row>
    <row r="143" spans="1:10" x14ac:dyDescent="0.3">
      <c r="A143" s="6">
        <v>40956</v>
      </c>
      <c r="B143">
        <v>11</v>
      </c>
      <c r="C143">
        <f t="shared" si="1"/>
        <v>0.12344139650872818</v>
      </c>
      <c r="I143" t="s">
        <v>185</v>
      </c>
      <c r="J143">
        <v>10</v>
      </c>
    </row>
    <row r="144" spans="1:10" x14ac:dyDescent="0.3">
      <c r="A144" s="6">
        <v>40957</v>
      </c>
      <c r="B144">
        <v>12</v>
      </c>
      <c r="C144">
        <f t="shared" si="1"/>
        <v>0.13466334164588528</v>
      </c>
      <c r="I144" t="s">
        <v>186</v>
      </c>
      <c r="J144">
        <v>9</v>
      </c>
    </row>
    <row r="145" spans="1:10" x14ac:dyDescent="0.3">
      <c r="A145" s="6">
        <v>40958</v>
      </c>
      <c r="B145">
        <v>14</v>
      </c>
      <c r="C145">
        <f t="shared" si="1"/>
        <v>0.15710723192019951</v>
      </c>
      <c r="I145" t="s">
        <v>187</v>
      </c>
      <c r="J145">
        <v>9</v>
      </c>
    </row>
    <row r="146" spans="1:10" x14ac:dyDescent="0.3">
      <c r="A146" s="6">
        <v>40959</v>
      </c>
      <c r="B146">
        <v>12</v>
      </c>
      <c r="C146">
        <f t="shared" si="1"/>
        <v>0.13466334164588528</v>
      </c>
      <c r="I146" t="s">
        <v>188</v>
      </c>
      <c r="J146">
        <v>12</v>
      </c>
    </row>
    <row r="147" spans="1:10" x14ac:dyDescent="0.3">
      <c r="A147" s="6">
        <v>40960</v>
      </c>
      <c r="B147">
        <v>12</v>
      </c>
      <c r="C147">
        <f t="shared" si="1"/>
        <v>0.13466334164588528</v>
      </c>
      <c r="I147" t="s">
        <v>189</v>
      </c>
      <c r="J147">
        <v>10</v>
      </c>
    </row>
    <row r="148" spans="1:10" x14ac:dyDescent="0.3">
      <c r="A148" s="6">
        <v>40961</v>
      </c>
      <c r="B148">
        <v>11</v>
      </c>
      <c r="C148">
        <f t="shared" si="1"/>
        <v>0.12344139650872818</v>
      </c>
      <c r="I148" t="s">
        <v>190</v>
      </c>
      <c r="J148">
        <v>10</v>
      </c>
    </row>
    <row r="149" spans="1:10" x14ac:dyDescent="0.3">
      <c r="A149" s="6">
        <v>40962</v>
      </c>
      <c r="B149">
        <v>12</v>
      </c>
      <c r="C149">
        <f t="shared" si="1"/>
        <v>0.13466334164588528</v>
      </c>
      <c r="I149" t="s">
        <v>191</v>
      </c>
      <c r="J149">
        <v>13</v>
      </c>
    </row>
    <row r="150" spans="1:10" x14ac:dyDescent="0.3">
      <c r="A150" s="6">
        <v>40963</v>
      </c>
      <c r="B150">
        <v>13</v>
      </c>
      <c r="C150">
        <f t="shared" si="1"/>
        <v>0.14588528678304238</v>
      </c>
      <c r="I150" t="s">
        <v>192</v>
      </c>
      <c r="J150">
        <v>37</v>
      </c>
    </row>
    <row r="151" spans="1:10" x14ac:dyDescent="0.3">
      <c r="A151" s="6">
        <v>40964</v>
      </c>
      <c r="B151">
        <v>14</v>
      </c>
      <c r="C151">
        <f t="shared" si="1"/>
        <v>0.15710723192019951</v>
      </c>
      <c r="I151" t="s">
        <v>193</v>
      </c>
      <c r="J151">
        <v>51</v>
      </c>
    </row>
    <row r="152" spans="1:10" x14ac:dyDescent="0.3">
      <c r="A152" s="6">
        <v>40965</v>
      </c>
      <c r="B152">
        <v>15</v>
      </c>
      <c r="C152">
        <f t="shared" si="1"/>
        <v>0.16832917705735662</v>
      </c>
      <c r="I152" t="s">
        <v>194</v>
      </c>
      <c r="J152">
        <v>59</v>
      </c>
    </row>
    <row r="153" spans="1:10" x14ac:dyDescent="0.3">
      <c r="A153" s="6">
        <v>40966</v>
      </c>
      <c r="B153">
        <v>14</v>
      </c>
      <c r="C153">
        <f t="shared" si="1"/>
        <v>0.15710723192019951</v>
      </c>
      <c r="I153" t="s">
        <v>195</v>
      </c>
      <c r="J153">
        <v>24</v>
      </c>
    </row>
    <row r="154" spans="1:10" x14ac:dyDescent="0.3">
      <c r="A154" s="6">
        <v>40967</v>
      </c>
      <c r="B154">
        <v>12</v>
      </c>
      <c r="C154">
        <f t="shared" si="1"/>
        <v>0.13466334164588528</v>
      </c>
      <c r="I154" t="s">
        <v>196</v>
      </c>
      <c r="J154">
        <v>12</v>
      </c>
    </row>
    <row r="155" spans="1:10" x14ac:dyDescent="0.3">
      <c r="A155" s="6">
        <v>40968</v>
      </c>
      <c r="B155">
        <v>13</v>
      </c>
      <c r="C155">
        <f t="shared" si="1"/>
        <v>0.14588528678304238</v>
      </c>
      <c r="I155" t="s">
        <v>197</v>
      </c>
      <c r="J155">
        <v>10</v>
      </c>
    </row>
    <row r="156" spans="1:10" x14ac:dyDescent="0.3">
      <c r="A156" s="6">
        <v>40969</v>
      </c>
      <c r="B156">
        <v>13</v>
      </c>
      <c r="C156">
        <f t="shared" si="1"/>
        <v>0.14588528678304238</v>
      </c>
      <c r="I156" t="s">
        <v>198</v>
      </c>
      <c r="J156">
        <v>9</v>
      </c>
    </row>
    <row r="157" spans="1:10" x14ac:dyDescent="0.3">
      <c r="A157" s="6">
        <v>40970</v>
      </c>
      <c r="B157">
        <v>14</v>
      </c>
      <c r="C157">
        <f t="shared" si="1"/>
        <v>0.15710723192019951</v>
      </c>
      <c r="E157">
        <f>SUM(B157:B186)</f>
        <v>690</v>
      </c>
      <c r="I157" t="s">
        <v>199</v>
      </c>
      <c r="J157">
        <v>9</v>
      </c>
    </row>
    <row r="158" spans="1:10" x14ac:dyDescent="0.3">
      <c r="A158" s="6">
        <v>40971</v>
      </c>
      <c r="B158">
        <v>15</v>
      </c>
      <c r="C158">
        <f t="shared" si="1"/>
        <v>0.16832917705735662</v>
      </c>
      <c r="E158">
        <f>SUM(B156:B186)</f>
        <v>703</v>
      </c>
      <c r="I158" t="s">
        <v>200</v>
      </c>
      <c r="J158">
        <v>11</v>
      </c>
    </row>
    <row r="159" spans="1:10" x14ac:dyDescent="0.3">
      <c r="A159" s="6">
        <v>40972</v>
      </c>
      <c r="B159">
        <v>20</v>
      </c>
      <c r="C159">
        <f t="shared" si="1"/>
        <v>0.22443890274314215</v>
      </c>
      <c r="I159" t="s">
        <v>201</v>
      </c>
      <c r="J159">
        <v>12</v>
      </c>
    </row>
    <row r="160" spans="1:10" x14ac:dyDescent="0.3">
      <c r="A160" s="6">
        <v>40973</v>
      </c>
      <c r="B160">
        <v>23</v>
      </c>
      <c r="C160">
        <f t="shared" si="1"/>
        <v>0.25810473815461349</v>
      </c>
      <c r="I160" t="s">
        <v>202</v>
      </c>
      <c r="J160">
        <v>11</v>
      </c>
    </row>
    <row r="161" spans="1:10" x14ac:dyDescent="0.3">
      <c r="A161" s="6">
        <v>40974</v>
      </c>
      <c r="B161">
        <v>21</v>
      </c>
      <c r="C161">
        <f t="shared" ref="C161:C187" si="2">$O$18*B161</f>
        <v>0.23566084788029926</v>
      </c>
      <c r="I161" t="s">
        <v>203</v>
      </c>
      <c r="J161">
        <v>12</v>
      </c>
    </row>
    <row r="162" spans="1:10" x14ac:dyDescent="0.3">
      <c r="A162" s="6">
        <v>40975</v>
      </c>
      <c r="B162">
        <v>18</v>
      </c>
      <c r="C162">
        <f t="shared" si="2"/>
        <v>0.20199501246882792</v>
      </c>
      <c r="I162" t="s">
        <v>204</v>
      </c>
      <c r="J162">
        <v>10</v>
      </c>
    </row>
    <row r="163" spans="1:10" x14ac:dyDescent="0.3">
      <c r="A163" s="6">
        <v>40976</v>
      </c>
      <c r="B163">
        <v>18</v>
      </c>
      <c r="C163">
        <f t="shared" si="2"/>
        <v>0.20199501246882792</v>
      </c>
      <c r="I163" t="s">
        <v>205</v>
      </c>
      <c r="J163">
        <v>12</v>
      </c>
    </row>
    <row r="164" spans="1:10" x14ac:dyDescent="0.3">
      <c r="A164" s="6">
        <v>40977</v>
      </c>
      <c r="B164">
        <v>18</v>
      </c>
      <c r="C164">
        <f t="shared" si="2"/>
        <v>0.20199501246882792</v>
      </c>
      <c r="I164" t="s">
        <v>206</v>
      </c>
      <c r="J164">
        <v>16</v>
      </c>
    </row>
    <row r="165" spans="1:10" x14ac:dyDescent="0.3">
      <c r="A165" s="6">
        <v>40978</v>
      </c>
      <c r="B165">
        <v>20</v>
      </c>
      <c r="C165">
        <f t="shared" si="2"/>
        <v>0.22443890274314215</v>
      </c>
      <c r="I165" t="s">
        <v>207</v>
      </c>
      <c r="J165">
        <v>66</v>
      </c>
    </row>
    <row r="166" spans="1:10" x14ac:dyDescent="0.3">
      <c r="A166" s="6">
        <v>40979</v>
      </c>
      <c r="B166">
        <v>26</v>
      </c>
      <c r="C166">
        <f t="shared" si="2"/>
        <v>0.29177057356608477</v>
      </c>
      <c r="I166" t="s">
        <v>208</v>
      </c>
      <c r="J166">
        <v>90</v>
      </c>
    </row>
    <row r="167" spans="1:10" x14ac:dyDescent="0.3">
      <c r="A167" s="6">
        <v>40980</v>
      </c>
      <c r="B167">
        <v>22</v>
      </c>
      <c r="C167">
        <f t="shared" si="2"/>
        <v>0.24688279301745636</v>
      </c>
      <c r="I167" t="s">
        <v>209</v>
      </c>
      <c r="J167">
        <v>23</v>
      </c>
    </row>
    <row r="168" spans="1:10" x14ac:dyDescent="0.3">
      <c r="A168" s="6">
        <v>40981</v>
      </c>
      <c r="B168">
        <v>19</v>
      </c>
      <c r="C168">
        <f t="shared" si="2"/>
        <v>0.21321695760598505</v>
      </c>
      <c r="I168" t="s">
        <v>210</v>
      </c>
      <c r="J168">
        <v>12</v>
      </c>
    </row>
    <row r="169" spans="1:10" x14ac:dyDescent="0.3">
      <c r="A169" s="6">
        <v>40982</v>
      </c>
      <c r="B169">
        <v>17</v>
      </c>
      <c r="C169">
        <f t="shared" si="2"/>
        <v>0.19077306733167082</v>
      </c>
      <c r="I169" t="s">
        <v>211</v>
      </c>
      <c r="J169">
        <v>9</v>
      </c>
    </row>
    <row r="170" spans="1:10" x14ac:dyDescent="0.3">
      <c r="A170" s="6">
        <v>40983</v>
      </c>
      <c r="B170">
        <v>18</v>
      </c>
      <c r="C170">
        <f t="shared" si="2"/>
        <v>0.20199501246882792</v>
      </c>
      <c r="I170" t="s">
        <v>212</v>
      </c>
      <c r="J170">
        <v>11</v>
      </c>
    </row>
    <row r="171" spans="1:10" x14ac:dyDescent="0.3">
      <c r="A171" s="6">
        <v>40984</v>
      </c>
      <c r="B171">
        <v>18</v>
      </c>
      <c r="C171">
        <f t="shared" si="2"/>
        <v>0.20199501246882792</v>
      </c>
      <c r="I171" t="s">
        <v>213</v>
      </c>
      <c r="J171">
        <v>11</v>
      </c>
    </row>
    <row r="172" spans="1:10" x14ac:dyDescent="0.3">
      <c r="A172" s="6">
        <v>40985</v>
      </c>
      <c r="B172">
        <v>21</v>
      </c>
      <c r="C172">
        <f t="shared" si="2"/>
        <v>0.23566084788029926</v>
      </c>
      <c r="I172" t="s">
        <v>214</v>
      </c>
      <c r="J172">
        <v>8</v>
      </c>
    </row>
    <row r="173" spans="1:10" x14ac:dyDescent="0.3">
      <c r="A173" s="6">
        <v>40986</v>
      </c>
      <c r="B173">
        <v>28</v>
      </c>
      <c r="C173">
        <f t="shared" si="2"/>
        <v>0.31421446384039903</v>
      </c>
      <c r="I173" t="s">
        <v>215</v>
      </c>
      <c r="J173">
        <v>7</v>
      </c>
    </row>
    <row r="174" spans="1:10" x14ac:dyDescent="0.3">
      <c r="A174" s="6">
        <v>40987</v>
      </c>
      <c r="B174">
        <v>22</v>
      </c>
      <c r="C174">
        <f t="shared" si="2"/>
        <v>0.24688279301745636</v>
      </c>
      <c r="I174" t="s">
        <v>216</v>
      </c>
      <c r="J174">
        <v>8</v>
      </c>
    </row>
    <row r="175" spans="1:10" x14ac:dyDescent="0.3">
      <c r="A175" s="6">
        <v>40988</v>
      </c>
      <c r="B175">
        <v>20</v>
      </c>
      <c r="C175">
        <f t="shared" si="2"/>
        <v>0.22443890274314215</v>
      </c>
      <c r="I175" t="s">
        <v>217</v>
      </c>
      <c r="J175">
        <v>7</v>
      </c>
    </row>
    <row r="176" spans="1:10" x14ac:dyDescent="0.3">
      <c r="A176" s="6">
        <v>40989</v>
      </c>
      <c r="B176">
        <v>18</v>
      </c>
      <c r="C176">
        <f t="shared" si="2"/>
        <v>0.20199501246882792</v>
      </c>
      <c r="I176" t="s">
        <v>218</v>
      </c>
      <c r="J176">
        <v>9</v>
      </c>
    </row>
    <row r="177" spans="1:10" x14ac:dyDescent="0.3">
      <c r="A177" s="6">
        <v>40990</v>
      </c>
      <c r="B177">
        <v>18</v>
      </c>
      <c r="C177">
        <f t="shared" si="2"/>
        <v>0.20199501246882792</v>
      </c>
      <c r="I177" t="s">
        <v>219</v>
      </c>
      <c r="J177">
        <v>10</v>
      </c>
    </row>
    <row r="178" spans="1:10" x14ac:dyDescent="0.3">
      <c r="A178" s="6">
        <v>40991</v>
      </c>
      <c r="B178">
        <v>22</v>
      </c>
      <c r="C178">
        <f t="shared" si="2"/>
        <v>0.24688279301745636</v>
      </c>
      <c r="I178" t="s">
        <v>220</v>
      </c>
      <c r="J178">
        <v>9</v>
      </c>
    </row>
    <row r="179" spans="1:10" x14ac:dyDescent="0.3">
      <c r="A179" s="6">
        <v>40992</v>
      </c>
      <c r="B179">
        <v>31</v>
      </c>
      <c r="C179">
        <f t="shared" si="2"/>
        <v>0.34788029925187031</v>
      </c>
      <c r="I179" t="s">
        <v>221</v>
      </c>
      <c r="J179">
        <v>9</v>
      </c>
    </row>
    <row r="180" spans="1:10" x14ac:dyDescent="0.3">
      <c r="A180" s="6">
        <v>40993</v>
      </c>
      <c r="B180">
        <v>38</v>
      </c>
      <c r="C180">
        <f t="shared" si="2"/>
        <v>0.4264339152119701</v>
      </c>
      <c r="I180" t="s">
        <v>222</v>
      </c>
      <c r="J180">
        <v>8</v>
      </c>
    </row>
    <row r="181" spans="1:10" x14ac:dyDescent="0.3">
      <c r="A181" s="6">
        <v>40994</v>
      </c>
      <c r="B181">
        <v>32</v>
      </c>
      <c r="C181">
        <f t="shared" si="2"/>
        <v>0.35910224438902744</v>
      </c>
      <c r="I181" t="s">
        <v>223</v>
      </c>
      <c r="J181">
        <v>10</v>
      </c>
    </row>
    <row r="182" spans="1:10" x14ac:dyDescent="0.3">
      <c r="A182" s="6">
        <v>40995</v>
      </c>
      <c r="B182">
        <v>26</v>
      </c>
      <c r="C182">
        <f t="shared" si="2"/>
        <v>0.29177057356608477</v>
      </c>
      <c r="I182" t="s">
        <v>224</v>
      </c>
      <c r="J182">
        <v>13</v>
      </c>
    </row>
    <row r="183" spans="1:10" x14ac:dyDescent="0.3">
      <c r="A183" s="6">
        <v>40996</v>
      </c>
      <c r="B183">
        <v>26</v>
      </c>
      <c r="C183">
        <f t="shared" si="2"/>
        <v>0.29177057356608477</v>
      </c>
      <c r="I183" t="s">
        <v>225</v>
      </c>
      <c r="J183">
        <v>17</v>
      </c>
    </row>
    <row r="184" spans="1:10" x14ac:dyDescent="0.3">
      <c r="A184" s="6">
        <v>40997</v>
      </c>
      <c r="B184">
        <v>27</v>
      </c>
      <c r="C184">
        <f t="shared" si="2"/>
        <v>0.3029925187032419</v>
      </c>
      <c r="I184" t="s">
        <v>226</v>
      </c>
      <c r="J184">
        <v>16</v>
      </c>
    </row>
    <row r="185" spans="1:10" x14ac:dyDescent="0.3">
      <c r="A185" s="6">
        <v>40998</v>
      </c>
      <c r="B185">
        <v>32</v>
      </c>
      <c r="C185">
        <f t="shared" si="2"/>
        <v>0.35910224438902744</v>
      </c>
      <c r="I185" t="s">
        <v>227</v>
      </c>
      <c r="J185">
        <v>26</v>
      </c>
    </row>
    <row r="186" spans="1:10" x14ac:dyDescent="0.3">
      <c r="A186" s="6">
        <v>40999</v>
      </c>
      <c r="B186">
        <v>42</v>
      </c>
      <c r="C186">
        <f t="shared" si="2"/>
        <v>0.47132169576059851</v>
      </c>
      <c r="I186" t="s">
        <v>228</v>
      </c>
      <c r="J186">
        <v>100</v>
      </c>
    </row>
    <row r="187" spans="1:10" x14ac:dyDescent="0.3">
      <c r="A187" s="6">
        <v>41000</v>
      </c>
      <c r="B187">
        <v>100</v>
      </c>
      <c r="C187">
        <f t="shared" si="2"/>
        <v>1.1221945137157108</v>
      </c>
    </row>
    <row r="188" spans="1:10" x14ac:dyDescent="0.3">
      <c r="A188" t="s">
        <v>25</v>
      </c>
      <c r="B188" t="s">
        <v>136</v>
      </c>
    </row>
    <row r="189" spans="1:10" x14ac:dyDescent="0.3">
      <c r="A189" s="6">
        <v>41275</v>
      </c>
      <c r="B189">
        <v>15</v>
      </c>
      <c r="C189">
        <f>$O$19*B189</f>
        <v>0.34615384615384615</v>
      </c>
    </row>
    <row r="190" spans="1:10" x14ac:dyDescent="0.3">
      <c r="A190" s="6">
        <v>41276</v>
      </c>
      <c r="B190">
        <v>14</v>
      </c>
      <c r="C190">
        <f t="shared" ref="C190:C253" si="3">$O$19*B190</f>
        <v>0.32307692307692309</v>
      </c>
    </row>
    <row r="191" spans="1:10" x14ac:dyDescent="0.3">
      <c r="A191" s="6">
        <v>41277</v>
      </c>
      <c r="B191">
        <v>13</v>
      </c>
      <c r="C191">
        <f t="shared" si="3"/>
        <v>0.30000000000000004</v>
      </c>
    </row>
    <row r="192" spans="1:10" x14ac:dyDescent="0.3">
      <c r="A192" s="6">
        <v>41278</v>
      </c>
      <c r="B192">
        <v>12</v>
      </c>
      <c r="C192">
        <f t="shared" si="3"/>
        <v>0.27692307692307694</v>
      </c>
    </row>
    <row r="193" spans="1:3" x14ac:dyDescent="0.3">
      <c r="A193" s="6">
        <v>41279</v>
      </c>
      <c r="B193">
        <v>13</v>
      </c>
      <c r="C193">
        <f t="shared" si="3"/>
        <v>0.30000000000000004</v>
      </c>
    </row>
    <row r="194" spans="1:3" x14ac:dyDescent="0.3">
      <c r="A194" s="6">
        <v>41280</v>
      </c>
      <c r="B194">
        <v>15</v>
      </c>
      <c r="C194">
        <f t="shared" si="3"/>
        <v>0.34615384615384615</v>
      </c>
    </row>
    <row r="195" spans="1:3" x14ac:dyDescent="0.3">
      <c r="A195" s="6">
        <v>41281</v>
      </c>
      <c r="B195">
        <v>13</v>
      </c>
      <c r="C195">
        <f t="shared" si="3"/>
        <v>0.30000000000000004</v>
      </c>
    </row>
    <row r="196" spans="1:3" x14ac:dyDescent="0.3">
      <c r="A196" s="6">
        <v>41282</v>
      </c>
      <c r="B196">
        <v>11</v>
      </c>
      <c r="C196">
        <f t="shared" si="3"/>
        <v>0.25384615384615383</v>
      </c>
    </row>
    <row r="197" spans="1:3" x14ac:dyDescent="0.3">
      <c r="A197" s="6">
        <v>41283</v>
      </c>
      <c r="B197">
        <v>11</v>
      </c>
      <c r="C197">
        <f t="shared" si="3"/>
        <v>0.25384615384615383</v>
      </c>
    </row>
    <row r="198" spans="1:3" x14ac:dyDescent="0.3">
      <c r="A198" s="6">
        <v>41284</v>
      </c>
      <c r="B198">
        <v>12</v>
      </c>
      <c r="C198">
        <f t="shared" si="3"/>
        <v>0.27692307692307694</v>
      </c>
    </row>
    <row r="199" spans="1:3" x14ac:dyDescent="0.3">
      <c r="A199" s="6">
        <v>41285</v>
      </c>
      <c r="B199">
        <v>12</v>
      </c>
      <c r="C199">
        <f t="shared" si="3"/>
        <v>0.27692307692307694</v>
      </c>
    </row>
    <row r="200" spans="1:3" x14ac:dyDescent="0.3">
      <c r="A200" s="6">
        <v>41286</v>
      </c>
      <c r="B200">
        <v>13</v>
      </c>
      <c r="C200">
        <f t="shared" si="3"/>
        <v>0.30000000000000004</v>
      </c>
    </row>
    <row r="201" spans="1:3" x14ac:dyDescent="0.3">
      <c r="A201" s="6">
        <v>41287</v>
      </c>
      <c r="B201">
        <v>14</v>
      </c>
      <c r="C201">
        <f t="shared" si="3"/>
        <v>0.32307692307692309</v>
      </c>
    </row>
    <row r="202" spans="1:3" x14ac:dyDescent="0.3">
      <c r="A202" s="6">
        <v>41288</v>
      </c>
      <c r="B202">
        <v>12</v>
      </c>
      <c r="C202">
        <f t="shared" si="3"/>
        <v>0.27692307692307694</v>
      </c>
    </row>
    <row r="203" spans="1:3" x14ac:dyDescent="0.3">
      <c r="A203" s="6">
        <v>41289</v>
      </c>
      <c r="B203">
        <v>11</v>
      </c>
      <c r="C203">
        <f t="shared" si="3"/>
        <v>0.25384615384615383</v>
      </c>
    </row>
    <row r="204" spans="1:3" x14ac:dyDescent="0.3">
      <c r="A204" s="6">
        <v>41290</v>
      </c>
      <c r="B204">
        <v>11</v>
      </c>
      <c r="C204">
        <f t="shared" si="3"/>
        <v>0.25384615384615383</v>
      </c>
    </row>
    <row r="205" spans="1:3" x14ac:dyDescent="0.3">
      <c r="A205" s="6">
        <v>41291</v>
      </c>
      <c r="B205">
        <v>10</v>
      </c>
      <c r="C205">
        <f t="shared" si="3"/>
        <v>0.23076923076923078</v>
      </c>
    </row>
    <row r="206" spans="1:3" x14ac:dyDescent="0.3">
      <c r="A206" s="6">
        <v>41292</v>
      </c>
      <c r="B206">
        <v>10</v>
      </c>
      <c r="C206">
        <f t="shared" si="3"/>
        <v>0.23076923076923078</v>
      </c>
    </row>
    <row r="207" spans="1:3" x14ac:dyDescent="0.3">
      <c r="A207" s="6">
        <v>41293</v>
      </c>
      <c r="B207">
        <v>12</v>
      </c>
      <c r="C207">
        <f t="shared" si="3"/>
        <v>0.27692307692307694</v>
      </c>
    </row>
    <row r="208" spans="1:3" x14ac:dyDescent="0.3">
      <c r="A208" s="6">
        <v>41294</v>
      </c>
      <c r="B208">
        <v>13</v>
      </c>
      <c r="C208">
        <f t="shared" si="3"/>
        <v>0.30000000000000004</v>
      </c>
    </row>
    <row r="209" spans="1:3" x14ac:dyDescent="0.3">
      <c r="A209" s="6">
        <v>41295</v>
      </c>
      <c r="B209">
        <v>11</v>
      </c>
      <c r="C209">
        <f t="shared" si="3"/>
        <v>0.25384615384615383</v>
      </c>
    </row>
    <row r="210" spans="1:3" x14ac:dyDescent="0.3">
      <c r="A210" s="6">
        <v>41296</v>
      </c>
      <c r="B210">
        <v>10</v>
      </c>
      <c r="C210">
        <f t="shared" si="3"/>
        <v>0.23076923076923078</v>
      </c>
    </row>
    <row r="211" spans="1:3" x14ac:dyDescent="0.3">
      <c r="A211" s="6">
        <v>41297</v>
      </c>
      <c r="B211">
        <v>10</v>
      </c>
      <c r="C211">
        <f t="shared" si="3"/>
        <v>0.23076923076923078</v>
      </c>
    </row>
    <row r="212" spans="1:3" x14ac:dyDescent="0.3">
      <c r="A212" s="6">
        <v>41298</v>
      </c>
      <c r="B212">
        <v>10</v>
      </c>
      <c r="C212">
        <f t="shared" si="3"/>
        <v>0.23076923076923078</v>
      </c>
    </row>
    <row r="213" spans="1:3" x14ac:dyDescent="0.3">
      <c r="A213" s="6">
        <v>41299</v>
      </c>
      <c r="B213">
        <v>11</v>
      </c>
      <c r="C213">
        <f t="shared" si="3"/>
        <v>0.25384615384615383</v>
      </c>
    </row>
    <row r="214" spans="1:3" x14ac:dyDescent="0.3">
      <c r="A214" s="6">
        <v>41300</v>
      </c>
      <c r="B214">
        <v>13</v>
      </c>
      <c r="C214">
        <f t="shared" si="3"/>
        <v>0.30000000000000004</v>
      </c>
    </row>
    <row r="215" spans="1:3" x14ac:dyDescent="0.3">
      <c r="A215" s="6">
        <v>41301</v>
      </c>
      <c r="B215">
        <v>15</v>
      </c>
      <c r="C215">
        <f t="shared" si="3"/>
        <v>0.34615384615384615</v>
      </c>
    </row>
    <row r="216" spans="1:3" x14ac:dyDescent="0.3">
      <c r="A216" s="6">
        <v>41302</v>
      </c>
      <c r="B216">
        <v>12</v>
      </c>
      <c r="C216">
        <f t="shared" si="3"/>
        <v>0.27692307692307694</v>
      </c>
    </row>
    <row r="217" spans="1:3" x14ac:dyDescent="0.3">
      <c r="A217" s="6">
        <v>41303</v>
      </c>
      <c r="B217">
        <v>11</v>
      </c>
      <c r="C217">
        <f t="shared" si="3"/>
        <v>0.25384615384615383</v>
      </c>
    </row>
    <row r="218" spans="1:3" x14ac:dyDescent="0.3">
      <c r="A218" s="6">
        <v>41304</v>
      </c>
      <c r="B218">
        <v>11</v>
      </c>
      <c r="C218">
        <f t="shared" si="3"/>
        <v>0.25384615384615383</v>
      </c>
    </row>
    <row r="219" spans="1:3" x14ac:dyDescent="0.3">
      <c r="A219" s="6">
        <v>41305</v>
      </c>
      <c r="B219">
        <v>11</v>
      </c>
      <c r="C219">
        <f t="shared" si="3"/>
        <v>0.25384615384615383</v>
      </c>
    </row>
    <row r="220" spans="1:3" x14ac:dyDescent="0.3">
      <c r="A220" s="6">
        <v>41306</v>
      </c>
      <c r="B220">
        <v>11</v>
      </c>
      <c r="C220">
        <f t="shared" si="3"/>
        <v>0.25384615384615383</v>
      </c>
    </row>
    <row r="221" spans="1:3" x14ac:dyDescent="0.3">
      <c r="A221" s="6">
        <v>41307</v>
      </c>
      <c r="B221">
        <v>13</v>
      </c>
      <c r="C221">
        <f t="shared" si="3"/>
        <v>0.30000000000000004</v>
      </c>
    </row>
    <row r="222" spans="1:3" x14ac:dyDescent="0.3">
      <c r="A222" s="6">
        <v>41308</v>
      </c>
      <c r="B222">
        <v>14</v>
      </c>
      <c r="C222">
        <f t="shared" si="3"/>
        <v>0.32307692307692309</v>
      </c>
    </row>
    <row r="223" spans="1:3" x14ac:dyDescent="0.3">
      <c r="A223" s="6">
        <v>41309</v>
      </c>
      <c r="B223">
        <v>11</v>
      </c>
      <c r="C223">
        <f t="shared" si="3"/>
        <v>0.25384615384615383</v>
      </c>
    </row>
    <row r="224" spans="1:3" x14ac:dyDescent="0.3">
      <c r="A224" s="6">
        <v>41310</v>
      </c>
      <c r="B224">
        <v>11</v>
      </c>
      <c r="C224">
        <f t="shared" si="3"/>
        <v>0.25384615384615383</v>
      </c>
    </row>
    <row r="225" spans="1:3" x14ac:dyDescent="0.3">
      <c r="A225" s="6">
        <v>41311</v>
      </c>
      <c r="B225">
        <v>10</v>
      </c>
      <c r="C225">
        <f t="shared" si="3"/>
        <v>0.23076923076923078</v>
      </c>
    </row>
    <row r="226" spans="1:3" x14ac:dyDescent="0.3">
      <c r="A226" s="6">
        <v>41312</v>
      </c>
      <c r="B226">
        <v>11</v>
      </c>
      <c r="C226">
        <f t="shared" si="3"/>
        <v>0.25384615384615383</v>
      </c>
    </row>
    <row r="227" spans="1:3" x14ac:dyDescent="0.3">
      <c r="A227" s="6">
        <v>41313</v>
      </c>
      <c r="B227">
        <v>11</v>
      </c>
      <c r="C227">
        <f t="shared" si="3"/>
        <v>0.25384615384615383</v>
      </c>
    </row>
    <row r="228" spans="1:3" x14ac:dyDescent="0.3">
      <c r="A228" s="6">
        <v>41314</v>
      </c>
      <c r="B228">
        <v>14</v>
      </c>
      <c r="C228">
        <f t="shared" si="3"/>
        <v>0.32307692307692309</v>
      </c>
    </row>
    <row r="229" spans="1:3" x14ac:dyDescent="0.3">
      <c r="A229" s="6">
        <v>41315</v>
      </c>
      <c r="B229">
        <v>16</v>
      </c>
      <c r="C229">
        <f t="shared" si="3"/>
        <v>0.36923076923076925</v>
      </c>
    </row>
    <row r="230" spans="1:3" x14ac:dyDescent="0.3">
      <c r="A230" s="6">
        <v>41316</v>
      </c>
      <c r="B230">
        <v>13</v>
      </c>
      <c r="C230">
        <f t="shared" si="3"/>
        <v>0.30000000000000004</v>
      </c>
    </row>
    <row r="231" spans="1:3" x14ac:dyDescent="0.3">
      <c r="A231" s="6">
        <v>41317</v>
      </c>
      <c r="B231">
        <v>13</v>
      </c>
      <c r="C231">
        <f t="shared" si="3"/>
        <v>0.30000000000000004</v>
      </c>
    </row>
    <row r="232" spans="1:3" x14ac:dyDescent="0.3">
      <c r="A232" s="6">
        <v>41318</v>
      </c>
      <c r="B232">
        <v>12</v>
      </c>
      <c r="C232">
        <f t="shared" si="3"/>
        <v>0.27692307692307694</v>
      </c>
    </row>
    <row r="233" spans="1:3" x14ac:dyDescent="0.3">
      <c r="A233" s="6">
        <v>41319</v>
      </c>
      <c r="B233">
        <v>11</v>
      </c>
      <c r="C233">
        <f t="shared" si="3"/>
        <v>0.25384615384615383</v>
      </c>
    </row>
    <row r="234" spans="1:3" x14ac:dyDescent="0.3">
      <c r="A234" s="6">
        <v>41320</v>
      </c>
      <c r="B234">
        <v>11</v>
      </c>
      <c r="C234">
        <f t="shared" si="3"/>
        <v>0.25384615384615383</v>
      </c>
    </row>
    <row r="235" spans="1:3" x14ac:dyDescent="0.3">
      <c r="A235" s="6">
        <v>41321</v>
      </c>
      <c r="B235">
        <v>14</v>
      </c>
      <c r="C235">
        <f t="shared" si="3"/>
        <v>0.32307692307692309</v>
      </c>
    </row>
    <row r="236" spans="1:3" x14ac:dyDescent="0.3">
      <c r="A236" s="6">
        <v>41322</v>
      </c>
      <c r="B236">
        <v>16</v>
      </c>
      <c r="C236">
        <f t="shared" si="3"/>
        <v>0.36923076923076925</v>
      </c>
    </row>
    <row r="237" spans="1:3" x14ac:dyDescent="0.3">
      <c r="A237" s="6">
        <v>41323</v>
      </c>
      <c r="B237">
        <v>13</v>
      </c>
      <c r="C237">
        <f t="shared" si="3"/>
        <v>0.30000000000000004</v>
      </c>
    </row>
    <row r="238" spans="1:3" x14ac:dyDescent="0.3">
      <c r="A238" s="6">
        <v>41324</v>
      </c>
      <c r="B238">
        <v>13</v>
      </c>
      <c r="C238">
        <f t="shared" si="3"/>
        <v>0.30000000000000004</v>
      </c>
    </row>
    <row r="239" spans="1:3" x14ac:dyDescent="0.3">
      <c r="A239" s="6">
        <v>41325</v>
      </c>
      <c r="B239">
        <v>12</v>
      </c>
      <c r="C239">
        <f t="shared" si="3"/>
        <v>0.27692307692307694</v>
      </c>
    </row>
    <row r="240" spans="1:3" x14ac:dyDescent="0.3">
      <c r="A240" s="6">
        <v>41326</v>
      </c>
      <c r="B240">
        <v>12</v>
      </c>
      <c r="C240">
        <f t="shared" si="3"/>
        <v>0.27692307692307694</v>
      </c>
    </row>
    <row r="241" spans="1:5" x14ac:dyDescent="0.3">
      <c r="A241" s="6">
        <v>41327</v>
      </c>
      <c r="B241">
        <v>13</v>
      </c>
      <c r="C241">
        <f t="shared" si="3"/>
        <v>0.30000000000000004</v>
      </c>
    </row>
    <row r="242" spans="1:5" x14ac:dyDescent="0.3">
      <c r="A242" s="6">
        <v>41328</v>
      </c>
      <c r="B242">
        <v>22</v>
      </c>
      <c r="C242">
        <f t="shared" si="3"/>
        <v>0.50769230769230766</v>
      </c>
    </row>
    <row r="243" spans="1:5" x14ac:dyDescent="0.3">
      <c r="A243" s="6">
        <v>41329</v>
      </c>
      <c r="B243">
        <v>27</v>
      </c>
      <c r="C243">
        <f t="shared" si="3"/>
        <v>0.62307692307692308</v>
      </c>
    </row>
    <row r="244" spans="1:5" x14ac:dyDescent="0.3">
      <c r="A244" s="6">
        <v>41330</v>
      </c>
      <c r="B244">
        <v>18</v>
      </c>
      <c r="C244">
        <f t="shared" si="3"/>
        <v>0.41538461538461541</v>
      </c>
    </row>
    <row r="245" spans="1:5" x14ac:dyDescent="0.3">
      <c r="A245" s="6">
        <v>41331</v>
      </c>
      <c r="B245">
        <v>17</v>
      </c>
      <c r="C245">
        <f t="shared" si="3"/>
        <v>0.39230769230769236</v>
      </c>
    </row>
    <row r="246" spans="1:5" x14ac:dyDescent="0.3">
      <c r="A246" s="6">
        <v>41332</v>
      </c>
      <c r="B246">
        <v>16</v>
      </c>
      <c r="C246">
        <f t="shared" si="3"/>
        <v>0.36923076923076925</v>
      </c>
    </row>
    <row r="247" spans="1:5" x14ac:dyDescent="0.3">
      <c r="A247" s="6">
        <v>41333</v>
      </c>
      <c r="B247">
        <v>15</v>
      </c>
      <c r="C247">
        <f t="shared" si="3"/>
        <v>0.34615384615384615</v>
      </c>
      <c r="E247">
        <f>SUM(B248:B276)</f>
        <v>627</v>
      </c>
    </row>
    <row r="248" spans="1:5" x14ac:dyDescent="0.3">
      <c r="A248" s="6">
        <v>41334</v>
      </c>
      <c r="B248">
        <v>15</v>
      </c>
      <c r="C248">
        <f t="shared" si="3"/>
        <v>0.34615384615384615</v>
      </c>
      <c r="E248">
        <f>SUM(B248:B277)</f>
        <v>671</v>
      </c>
    </row>
    <row r="249" spans="1:5" x14ac:dyDescent="0.3">
      <c r="A249" s="6">
        <v>41335</v>
      </c>
      <c r="B249">
        <v>19</v>
      </c>
      <c r="C249">
        <f t="shared" si="3"/>
        <v>0.43846153846153846</v>
      </c>
      <c r="E249">
        <f>E247/E248</f>
        <v>0.93442622950819676</v>
      </c>
    </row>
    <row r="250" spans="1:5" x14ac:dyDescent="0.3">
      <c r="A250" s="6">
        <v>41336</v>
      </c>
      <c r="B250">
        <v>24</v>
      </c>
      <c r="C250">
        <f t="shared" si="3"/>
        <v>0.55384615384615388</v>
      </c>
    </row>
    <row r="251" spans="1:5" x14ac:dyDescent="0.3">
      <c r="A251" s="6">
        <v>41337</v>
      </c>
      <c r="B251">
        <v>20</v>
      </c>
      <c r="C251">
        <f t="shared" si="3"/>
        <v>0.46153846153846156</v>
      </c>
    </row>
    <row r="252" spans="1:5" x14ac:dyDescent="0.3">
      <c r="A252" s="6">
        <v>41338</v>
      </c>
      <c r="B252">
        <v>16</v>
      </c>
      <c r="C252">
        <f t="shared" si="3"/>
        <v>0.36923076923076925</v>
      </c>
    </row>
    <row r="253" spans="1:5" x14ac:dyDescent="0.3">
      <c r="A253" s="6">
        <v>41339</v>
      </c>
      <c r="B253">
        <v>16</v>
      </c>
      <c r="C253">
        <f t="shared" si="3"/>
        <v>0.36923076923076925</v>
      </c>
    </row>
    <row r="254" spans="1:5" x14ac:dyDescent="0.3">
      <c r="A254" s="6">
        <v>41340</v>
      </c>
      <c r="B254">
        <v>16</v>
      </c>
      <c r="C254">
        <f t="shared" ref="C254:C278" si="4">$O$19*B254</f>
        <v>0.36923076923076925</v>
      </c>
    </row>
    <row r="255" spans="1:5" x14ac:dyDescent="0.3">
      <c r="A255" s="6">
        <v>41341</v>
      </c>
      <c r="B255">
        <v>18</v>
      </c>
      <c r="C255">
        <f t="shared" si="4"/>
        <v>0.41538461538461541</v>
      </c>
    </row>
    <row r="256" spans="1:5" x14ac:dyDescent="0.3">
      <c r="A256" s="6">
        <v>41342</v>
      </c>
      <c r="B256">
        <v>22</v>
      </c>
      <c r="C256">
        <f t="shared" si="4"/>
        <v>0.50769230769230766</v>
      </c>
    </row>
    <row r="257" spans="1:4" x14ac:dyDescent="0.3">
      <c r="A257" s="6">
        <v>41343</v>
      </c>
      <c r="B257">
        <v>25</v>
      </c>
      <c r="C257">
        <f t="shared" si="4"/>
        <v>0.57692307692307698</v>
      </c>
    </row>
    <row r="258" spans="1:4" x14ac:dyDescent="0.3">
      <c r="A258" s="6">
        <v>41344</v>
      </c>
      <c r="B258">
        <v>20</v>
      </c>
      <c r="C258">
        <f t="shared" si="4"/>
        <v>0.46153846153846156</v>
      </c>
    </row>
    <row r="259" spans="1:4" x14ac:dyDescent="0.3">
      <c r="A259" s="6">
        <v>41345</v>
      </c>
      <c r="B259">
        <v>16</v>
      </c>
      <c r="C259">
        <f t="shared" si="4"/>
        <v>0.36923076923076925</v>
      </c>
    </row>
    <row r="260" spans="1:4" x14ac:dyDescent="0.3">
      <c r="A260" s="6">
        <v>41346</v>
      </c>
      <c r="B260">
        <v>17</v>
      </c>
      <c r="C260">
        <f t="shared" si="4"/>
        <v>0.39230769230769236</v>
      </c>
    </row>
    <row r="261" spans="1:4" x14ac:dyDescent="0.3">
      <c r="A261" s="6">
        <v>41347</v>
      </c>
      <c r="B261">
        <v>17</v>
      </c>
      <c r="C261">
        <f t="shared" si="4"/>
        <v>0.39230769230769236</v>
      </c>
    </row>
    <row r="262" spans="1:4" x14ac:dyDescent="0.3">
      <c r="A262" s="6">
        <v>41348</v>
      </c>
      <c r="B262">
        <v>17</v>
      </c>
      <c r="C262">
        <f t="shared" si="4"/>
        <v>0.39230769230769236</v>
      </c>
    </row>
    <row r="263" spans="1:4" x14ac:dyDescent="0.3">
      <c r="A263" s="6">
        <v>41349</v>
      </c>
      <c r="B263">
        <v>21</v>
      </c>
      <c r="C263">
        <f t="shared" si="4"/>
        <v>0.48461538461538467</v>
      </c>
    </row>
    <row r="264" spans="1:4" x14ac:dyDescent="0.3">
      <c r="A264" s="6">
        <v>41350</v>
      </c>
      <c r="B264">
        <v>24</v>
      </c>
      <c r="C264">
        <f t="shared" si="4"/>
        <v>0.55384615384615388</v>
      </c>
    </row>
    <row r="265" spans="1:4" x14ac:dyDescent="0.3">
      <c r="A265" s="6">
        <v>41351</v>
      </c>
      <c r="B265">
        <v>22</v>
      </c>
      <c r="C265">
        <f t="shared" si="4"/>
        <v>0.50769230769230766</v>
      </c>
    </row>
    <row r="266" spans="1:4" x14ac:dyDescent="0.3">
      <c r="A266" s="6">
        <v>41352</v>
      </c>
      <c r="B266">
        <v>22</v>
      </c>
      <c r="C266">
        <f t="shared" si="4"/>
        <v>0.50769230769230766</v>
      </c>
    </row>
    <row r="267" spans="1:4" x14ac:dyDescent="0.3">
      <c r="A267" s="6">
        <v>41353</v>
      </c>
      <c r="B267">
        <v>22</v>
      </c>
      <c r="C267">
        <f t="shared" si="4"/>
        <v>0.50769230769230766</v>
      </c>
    </row>
    <row r="268" spans="1:4" x14ac:dyDescent="0.3">
      <c r="A268" s="6">
        <v>41354</v>
      </c>
      <c r="B268">
        <v>20</v>
      </c>
      <c r="C268">
        <f t="shared" si="4"/>
        <v>0.46153846153846156</v>
      </c>
    </row>
    <row r="269" spans="1:4" x14ac:dyDescent="0.3">
      <c r="A269" s="6">
        <v>41355</v>
      </c>
      <c r="B269">
        <v>21</v>
      </c>
      <c r="C269">
        <f t="shared" si="4"/>
        <v>0.48461538461538467</v>
      </c>
    </row>
    <row r="270" spans="1:4" x14ac:dyDescent="0.3">
      <c r="A270" s="6">
        <v>41356</v>
      </c>
      <c r="B270">
        <v>25</v>
      </c>
      <c r="C270">
        <f t="shared" si="4"/>
        <v>0.57692307692307698</v>
      </c>
    </row>
    <row r="271" spans="1:4" x14ac:dyDescent="0.3">
      <c r="A271" s="6">
        <v>41357</v>
      </c>
      <c r="B271">
        <v>29</v>
      </c>
      <c r="C271">
        <f t="shared" si="4"/>
        <v>0.6692307692307693</v>
      </c>
      <c r="D271">
        <f>SUM(C271:C277)</f>
        <v>4.9846153846153847</v>
      </c>
    </row>
    <row r="272" spans="1:4" x14ac:dyDescent="0.3">
      <c r="A272" s="6">
        <v>41358</v>
      </c>
      <c r="B272">
        <v>26</v>
      </c>
      <c r="C272">
        <f t="shared" si="4"/>
        <v>0.60000000000000009</v>
      </c>
    </row>
    <row r="273" spans="1:3" x14ac:dyDescent="0.3">
      <c r="A273" s="6">
        <v>41359</v>
      </c>
      <c r="B273">
        <v>26</v>
      </c>
      <c r="C273">
        <f t="shared" si="4"/>
        <v>0.60000000000000009</v>
      </c>
    </row>
    <row r="274" spans="1:3" x14ac:dyDescent="0.3">
      <c r="A274" s="6">
        <v>41360</v>
      </c>
      <c r="B274">
        <v>27</v>
      </c>
      <c r="C274">
        <f t="shared" si="4"/>
        <v>0.62307692307692308</v>
      </c>
    </row>
    <row r="275" spans="1:3" x14ac:dyDescent="0.3">
      <c r="A275" s="6">
        <v>41361</v>
      </c>
      <c r="B275">
        <v>28</v>
      </c>
      <c r="C275">
        <f t="shared" si="4"/>
        <v>0.64615384615384619</v>
      </c>
    </row>
    <row r="276" spans="1:3" x14ac:dyDescent="0.3">
      <c r="A276" s="6">
        <v>41362</v>
      </c>
      <c r="B276">
        <v>36</v>
      </c>
      <c r="C276">
        <f t="shared" si="4"/>
        <v>0.83076923076923082</v>
      </c>
    </row>
    <row r="277" spans="1:3" x14ac:dyDescent="0.3">
      <c r="A277" s="6">
        <v>41363</v>
      </c>
      <c r="B277">
        <v>44</v>
      </c>
      <c r="C277">
        <f t="shared" si="4"/>
        <v>1.0153846153846153</v>
      </c>
    </row>
    <row r="278" spans="1:3" x14ac:dyDescent="0.3">
      <c r="A278" s="6">
        <v>41364</v>
      </c>
      <c r="B278">
        <v>100</v>
      </c>
      <c r="C278">
        <f t="shared" si="4"/>
        <v>2.3076923076923079</v>
      </c>
    </row>
    <row r="279" spans="1:3" x14ac:dyDescent="0.3">
      <c r="A279" t="s">
        <v>25</v>
      </c>
      <c r="B279" t="s">
        <v>136</v>
      </c>
    </row>
    <row r="280" spans="1:3" x14ac:dyDescent="0.3">
      <c r="A280" s="6">
        <v>41704</v>
      </c>
      <c r="B280">
        <v>13</v>
      </c>
      <c r="C280">
        <f>$O$20*B280</f>
        <v>0.26977950713359272</v>
      </c>
    </row>
    <row r="281" spans="1:3" x14ac:dyDescent="0.3">
      <c r="A281" s="9">
        <v>41705</v>
      </c>
      <c r="B281">
        <v>14</v>
      </c>
      <c r="C281">
        <f t="shared" ref="C281:C311" si="5">$O$20*B281</f>
        <v>0.29053177691309984</v>
      </c>
    </row>
    <row r="282" spans="1:3" x14ac:dyDescent="0.3">
      <c r="A282" s="9">
        <v>41706</v>
      </c>
      <c r="B282">
        <v>15</v>
      </c>
      <c r="C282">
        <f t="shared" si="5"/>
        <v>0.31128404669260701</v>
      </c>
    </row>
    <row r="283" spans="1:3" x14ac:dyDescent="0.3">
      <c r="A283" s="9">
        <v>41707</v>
      </c>
      <c r="B283">
        <v>18</v>
      </c>
      <c r="C283">
        <f t="shared" si="5"/>
        <v>0.37354085603112841</v>
      </c>
    </row>
    <row r="284" spans="1:3" x14ac:dyDescent="0.3">
      <c r="A284" s="9">
        <v>41708</v>
      </c>
      <c r="B284">
        <v>17</v>
      </c>
      <c r="C284">
        <f t="shared" si="5"/>
        <v>0.35278858625162124</v>
      </c>
    </row>
    <row r="285" spans="1:3" x14ac:dyDescent="0.3">
      <c r="A285" s="9">
        <v>41709</v>
      </c>
      <c r="B285">
        <v>15</v>
      </c>
      <c r="C285">
        <f t="shared" si="5"/>
        <v>0.31128404669260701</v>
      </c>
    </row>
    <row r="286" spans="1:3" x14ac:dyDescent="0.3">
      <c r="A286" s="9">
        <v>41710</v>
      </c>
      <c r="B286">
        <v>15</v>
      </c>
      <c r="C286">
        <f t="shared" si="5"/>
        <v>0.31128404669260701</v>
      </c>
    </row>
    <row r="287" spans="1:3" x14ac:dyDescent="0.3">
      <c r="A287" s="9">
        <v>41711</v>
      </c>
      <c r="B287">
        <v>14</v>
      </c>
      <c r="C287">
        <f t="shared" si="5"/>
        <v>0.29053177691309984</v>
      </c>
    </row>
    <row r="288" spans="1:3" x14ac:dyDescent="0.3">
      <c r="A288" s="9">
        <v>41712</v>
      </c>
      <c r="B288">
        <v>14</v>
      </c>
      <c r="C288">
        <f t="shared" si="5"/>
        <v>0.29053177691309984</v>
      </c>
    </row>
    <row r="289" spans="1:4" x14ac:dyDescent="0.3">
      <c r="A289" s="9">
        <v>41713</v>
      </c>
      <c r="B289">
        <v>16</v>
      </c>
      <c r="C289">
        <f t="shared" si="5"/>
        <v>0.33203631647211412</v>
      </c>
    </row>
    <row r="290" spans="1:4" x14ac:dyDescent="0.3">
      <c r="A290" s="9">
        <v>41714</v>
      </c>
      <c r="B290">
        <v>19</v>
      </c>
      <c r="C290">
        <f t="shared" si="5"/>
        <v>0.39429312581063553</v>
      </c>
    </row>
    <row r="291" spans="1:4" x14ac:dyDescent="0.3">
      <c r="A291" s="9">
        <v>41715</v>
      </c>
      <c r="B291">
        <v>16</v>
      </c>
      <c r="C291">
        <f t="shared" si="5"/>
        <v>0.33203631647211412</v>
      </c>
    </row>
    <row r="292" spans="1:4" x14ac:dyDescent="0.3">
      <c r="A292" s="9">
        <v>41716</v>
      </c>
      <c r="B292">
        <v>15</v>
      </c>
      <c r="C292">
        <f t="shared" si="5"/>
        <v>0.31128404669260701</v>
      </c>
    </row>
    <row r="293" spans="1:4" x14ac:dyDescent="0.3">
      <c r="A293" s="9">
        <v>41717</v>
      </c>
      <c r="B293">
        <v>17</v>
      </c>
      <c r="C293">
        <f t="shared" si="5"/>
        <v>0.35278858625162124</v>
      </c>
    </row>
    <row r="294" spans="1:4" x14ac:dyDescent="0.3">
      <c r="A294" s="9">
        <v>41718</v>
      </c>
      <c r="B294">
        <v>17</v>
      </c>
      <c r="C294">
        <f t="shared" si="5"/>
        <v>0.35278858625162124</v>
      </c>
    </row>
    <row r="295" spans="1:4" x14ac:dyDescent="0.3">
      <c r="A295" s="9">
        <v>41719</v>
      </c>
      <c r="B295">
        <v>16</v>
      </c>
      <c r="C295">
        <f t="shared" si="5"/>
        <v>0.33203631647211412</v>
      </c>
    </row>
    <row r="296" spans="1:4" x14ac:dyDescent="0.3">
      <c r="A296" s="9">
        <v>41720</v>
      </c>
      <c r="B296">
        <v>18</v>
      </c>
      <c r="C296">
        <f t="shared" si="5"/>
        <v>0.37354085603112841</v>
      </c>
    </row>
    <row r="297" spans="1:4" x14ac:dyDescent="0.3">
      <c r="A297" s="9">
        <v>41721</v>
      </c>
      <c r="B297">
        <v>21</v>
      </c>
      <c r="C297">
        <f t="shared" si="5"/>
        <v>0.43579766536964981</v>
      </c>
    </row>
    <row r="298" spans="1:4" x14ac:dyDescent="0.3">
      <c r="A298" s="9">
        <v>41722</v>
      </c>
      <c r="B298">
        <v>17</v>
      </c>
      <c r="C298">
        <f t="shared" si="5"/>
        <v>0.35278858625162124</v>
      </c>
    </row>
    <row r="299" spans="1:4" x14ac:dyDescent="0.3">
      <c r="A299" s="9">
        <v>41723</v>
      </c>
      <c r="B299">
        <v>18</v>
      </c>
      <c r="C299">
        <f t="shared" si="5"/>
        <v>0.37354085603112841</v>
      </c>
    </row>
    <row r="300" spans="1:4" x14ac:dyDescent="0.3">
      <c r="A300" s="9">
        <v>41724</v>
      </c>
      <c r="B300">
        <v>18</v>
      </c>
      <c r="C300">
        <f t="shared" si="5"/>
        <v>0.37354085603112841</v>
      </c>
    </row>
    <row r="301" spans="1:4" x14ac:dyDescent="0.3">
      <c r="A301" s="9">
        <v>41725</v>
      </c>
      <c r="B301">
        <v>17</v>
      </c>
      <c r="C301">
        <f t="shared" si="5"/>
        <v>0.35278858625162124</v>
      </c>
    </row>
    <row r="302" spans="1:4" x14ac:dyDescent="0.3">
      <c r="A302" s="9">
        <v>41726</v>
      </c>
      <c r="B302">
        <v>17</v>
      </c>
      <c r="C302">
        <f t="shared" si="5"/>
        <v>0.35278858625162124</v>
      </c>
    </row>
    <row r="303" spans="1:4" x14ac:dyDescent="0.3">
      <c r="A303" s="9">
        <v>41727</v>
      </c>
      <c r="B303">
        <v>20</v>
      </c>
      <c r="C303">
        <f t="shared" si="5"/>
        <v>0.41504539559014264</v>
      </c>
    </row>
    <row r="304" spans="1:4" x14ac:dyDescent="0.3">
      <c r="A304" s="9">
        <v>41728</v>
      </c>
      <c r="B304">
        <v>25</v>
      </c>
      <c r="C304">
        <f t="shared" si="5"/>
        <v>0.51880674448767827</v>
      </c>
      <c r="D304">
        <f>SUM(C304:C310)</f>
        <v>4.2542153047989624</v>
      </c>
    </row>
    <row r="305" spans="1:3" x14ac:dyDescent="0.3">
      <c r="A305" s="9">
        <v>41729</v>
      </c>
      <c r="B305">
        <v>23</v>
      </c>
      <c r="C305">
        <f t="shared" si="5"/>
        <v>0.47730220492866404</v>
      </c>
    </row>
    <row r="306" spans="1:3" x14ac:dyDescent="0.3">
      <c r="A306" s="9">
        <v>41730</v>
      </c>
      <c r="B306">
        <v>22</v>
      </c>
      <c r="C306">
        <f t="shared" si="5"/>
        <v>0.45654993514915693</v>
      </c>
    </row>
    <row r="307" spans="1:3" x14ac:dyDescent="0.3">
      <c r="A307" s="9">
        <v>41731</v>
      </c>
      <c r="B307">
        <v>26</v>
      </c>
      <c r="C307">
        <f t="shared" si="5"/>
        <v>0.53955901426718544</v>
      </c>
    </row>
    <row r="308" spans="1:3" x14ac:dyDescent="0.3">
      <c r="A308" s="9">
        <v>41732</v>
      </c>
      <c r="B308">
        <v>29</v>
      </c>
      <c r="C308">
        <f t="shared" si="5"/>
        <v>0.60181582360570685</v>
      </c>
    </row>
    <row r="309" spans="1:3" x14ac:dyDescent="0.3">
      <c r="A309" s="9">
        <v>41733</v>
      </c>
      <c r="B309">
        <v>34</v>
      </c>
      <c r="C309">
        <f t="shared" si="5"/>
        <v>0.70557717250324248</v>
      </c>
    </row>
    <row r="310" spans="1:3" x14ac:dyDescent="0.3">
      <c r="A310" s="9">
        <v>41734</v>
      </c>
      <c r="B310">
        <v>46</v>
      </c>
      <c r="C310">
        <f t="shared" si="5"/>
        <v>0.95460440985732808</v>
      </c>
    </row>
    <row r="311" spans="1:3" x14ac:dyDescent="0.3">
      <c r="A311" s="6">
        <v>41735</v>
      </c>
      <c r="B311">
        <v>100</v>
      </c>
      <c r="C311">
        <f t="shared" si="5"/>
        <v>2.0752269779507131</v>
      </c>
    </row>
    <row r="312" spans="1:3" x14ac:dyDescent="0.3">
      <c r="A312" t="s">
        <v>25</v>
      </c>
      <c r="B312" t="s">
        <v>136</v>
      </c>
    </row>
    <row r="313" spans="1:3" x14ac:dyDescent="0.3">
      <c r="A313" s="6">
        <v>42016</v>
      </c>
      <c r="B313">
        <v>9</v>
      </c>
      <c r="C313">
        <f>$O$21*B313</f>
        <v>0.50199203187250996</v>
      </c>
    </row>
    <row r="314" spans="1:3" x14ac:dyDescent="0.3">
      <c r="A314" s="6">
        <v>42017</v>
      </c>
      <c r="B314">
        <v>9</v>
      </c>
      <c r="C314">
        <f t="shared" ref="C314:C377" si="6">$O$21*B314</f>
        <v>0.50199203187250996</v>
      </c>
    </row>
    <row r="315" spans="1:3" x14ac:dyDescent="0.3">
      <c r="A315" s="6">
        <v>42018</v>
      </c>
      <c r="B315">
        <v>8</v>
      </c>
      <c r="C315">
        <f t="shared" si="6"/>
        <v>0.44621513944223107</v>
      </c>
    </row>
    <row r="316" spans="1:3" x14ac:dyDescent="0.3">
      <c r="A316" s="6">
        <v>42019</v>
      </c>
      <c r="B316">
        <v>8</v>
      </c>
      <c r="C316">
        <f t="shared" si="6"/>
        <v>0.44621513944223107</v>
      </c>
    </row>
    <row r="317" spans="1:3" x14ac:dyDescent="0.3">
      <c r="A317" s="6">
        <v>42020</v>
      </c>
      <c r="B317">
        <v>7</v>
      </c>
      <c r="C317">
        <f t="shared" si="6"/>
        <v>0.39043824701195218</v>
      </c>
    </row>
    <row r="318" spans="1:3" x14ac:dyDescent="0.3">
      <c r="A318" s="6">
        <v>42021</v>
      </c>
      <c r="B318">
        <v>8</v>
      </c>
      <c r="C318">
        <f t="shared" si="6"/>
        <v>0.44621513944223107</v>
      </c>
    </row>
    <row r="319" spans="1:3" x14ac:dyDescent="0.3">
      <c r="A319" s="6">
        <v>42022</v>
      </c>
      <c r="B319">
        <v>9</v>
      </c>
      <c r="C319">
        <f t="shared" si="6"/>
        <v>0.50199203187250996</v>
      </c>
    </row>
    <row r="320" spans="1:3" x14ac:dyDescent="0.3">
      <c r="A320" s="6">
        <v>42023</v>
      </c>
      <c r="B320">
        <v>8</v>
      </c>
      <c r="C320">
        <f t="shared" si="6"/>
        <v>0.44621513944223107</v>
      </c>
    </row>
    <row r="321" spans="1:3" x14ac:dyDescent="0.3">
      <c r="A321" s="6">
        <v>42024</v>
      </c>
      <c r="B321">
        <v>8</v>
      </c>
      <c r="C321">
        <f t="shared" si="6"/>
        <v>0.44621513944223107</v>
      </c>
    </row>
    <row r="322" spans="1:3" x14ac:dyDescent="0.3">
      <c r="A322" s="6">
        <v>42025</v>
      </c>
      <c r="B322">
        <v>7</v>
      </c>
      <c r="C322">
        <f t="shared" si="6"/>
        <v>0.39043824701195218</v>
      </c>
    </row>
    <row r="323" spans="1:3" x14ac:dyDescent="0.3">
      <c r="A323" s="6">
        <v>42026</v>
      </c>
      <c r="B323">
        <v>7</v>
      </c>
      <c r="C323">
        <f t="shared" si="6"/>
        <v>0.39043824701195218</v>
      </c>
    </row>
    <row r="324" spans="1:3" x14ac:dyDescent="0.3">
      <c r="A324" s="6">
        <v>42027</v>
      </c>
      <c r="B324">
        <v>7</v>
      </c>
      <c r="C324">
        <f t="shared" si="6"/>
        <v>0.39043824701195218</v>
      </c>
    </row>
    <row r="325" spans="1:3" x14ac:dyDescent="0.3">
      <c r="A325" s="6">
        <v>42028</v>
      </c>
      <c r="B325">
        <v>8</v>
      </c>
      <c r="C325">
        <f t="shared" si="6"/>
        <v>0.44621513944223107</v>
      </c>
    </row>
    <row r="326" spans="1:3" x14ac:dyDescent="0.3">
      <c r="A326" s="6">
        <v>42029</v>
      </c>
      <c r="B326">
        <v>9</v>
      </c>
      <c r="C326">
        <f t="shared" si="6"/>
        <v>0.50199203187250996</v>
      </c>
    </row>
    <row r="327" spans="1:3" x14ac:dyDescent="0.3">
      <c r="A327" s="6">
        <v>42030</v>
      </c>
      <c r="B327">
        <v>8</v>
      </c>
      <c r="C327">
        <f t="shared" si="6"/>
        <v>0.44621513944223107</v>
      </c>
    </row>
    <row r="328" spans="1:3" x14ac:dyDescent="0.3">
      <c r="A328" s="6">
        <v>42031</v>
      </c>
      <c r="B328">
        <v>7</v>
      </c>
      <c r="C328">
        <f t="shared" si="6"/>
        <v>0.39043824701195218</v>
      </c>
    </row>
    <row r="329" spans="1:3" x14ac:dyDescent="0.3">
      <c r="A329" s="6">
        <v>42032</v>
      </c>
      <c r="B329">
        <v>7</v>
      </c>
      <c r="C329">
        <f t="shared" si="6"/>
        <v>0.39043824701195218</v>
      </c>
    </row>
    <row r="330" spans="1:3" x14ac:dyDescent="0.3">
      <c r="A330" s="6">
        <v>42033</v>
      </c>
      <c r="B330">
        <v>7</v>
      </c>
      <c r="C330">
        <f t="shared" si="6"/>
        <v>0.39043824701195218</v>
      </c>
    </row>
    <row r="331" spans="1:3" x14ac:dyDescent="0.3">
      <c r="A331" s="6">
        <v>42034</v>
      </c>
      <c r="B331">
        <v>11</v>
      </c>
      <c r="C331">
        <f t="shared" si="6"/>
        <v>0.61354581673306774</v>
      </c>
    </row>
    <row r="332" spans="1:3" x14ac:dyDescent="0.3">
      <c r="A332" s="6">
        <v>42035</v>
      </c>
      <c r="B332">
        <v>15</v>
      </c>
      <c r="C332">
        <f t="shared" si="6"/>
        <v>0.8366533864541833</v>
      </c>
    </row>
    <row r="333" spans="1:3" x14ac:dyDescent="0.3">
      <c r="A333" s="6">
        <v>42036</v>
      </c>
      <c r="B333">
        <v>12</v>
      </c>
      <c r="C333">
        <f t="shared" si="6"/>
        <v>0.66932270916334657</v>
      </c>
    </row>
    <row r="334" spans="1:3" x14ac:dyDescent="0.3">
      <c r="A334" s="6">
        <v>42037</v>
      </c>
      <c r="B334">
        <v>9</v>
      </c>
      <c r="C334">
        <f t="shared" si="6"/>
        <v>0.50199203187250996</v>
      </c>
    </row>
    <row r="335" spans="1:3" x14ac:dyDescent="0.3">
      <c r="A335" s="6">
        <v>42038</v>
      </c>
      <c r="B335">
        <v>10</v>
      </c>
      <c r="C335">
        <f t="shared" si="6"/>
        <v>0.55776892430278879</v>
      </c>
    </row>
    <row r="336" spans="1:3" x14ac:dyDescent="0.3">
      <c r="A336" s="6">
        <v>42039</v>
      </c>
      <c r="B336">
        <v>10</v>
      </c>
      <c r="C336">
        <f t="shared" si="6"/>
        <v>0.55776892430278879</v>
      </c>
    </row>
    <row r="337" spans="1:3" x14ac:dyDescent="0.3">
      <c r="A337" s="6">
        <v>42040</v>
      </c>
      <c r="B337">
        <v>9</v>
      </c>
      <c r="C337">
        <f t="shared" si="6"/>
        <v>0.50199203187250996</v>
      </c>
    </row>
    <row r="338" spans="1:3" x14ac:dyDescent="0.3">
      <c r="A338" s="6">
        <v>42041</v>
      </c>
      <c r="B338">
        <v>8</v>
      </c>
      <c r="C338">
        <f t="shared" si="6"/>
        <v>0.44621513944223107</v>
      </c>
    </row>
    <row r="339" spans="1:3" x14ac:dyDescent="0.3">
      <c r="A339" s="6">
        <v>42042</v>
      </c>
      <c r="B339">
        <v>10</v>
      </c>
      <c r="C339">
        <f t="shared" si="6"/>
        <v>0.55776892430278879</v>
      </c>
    </row>
    <row r="340" spans="1:3" x14ac:dyDescent="0.3">
      <c r="A340" s="6">
        <v>42043</v>
      </c>
      <c r="B340">
        <v>11</v>
      </c>
      <c r="C340">
        <f t="shared" si="6"/>
        <v>0.61354581673306774</v>
      </c>
    </row>
    <row r="341" spans="1:3" x14ac:dyDescent="0.3">
      <c r="A341" s="6">
        <v>42044</v>
      </c>
      <c r="B341">
        <v>11</v>
      </c>
      <c r="C341">
        <f t="shared" si="6"/>
        <v>0.61354581673306774</v>
      </c>
    </row>
    <row r="342" spans="1:3" x14ac:dyDescent="0.3">
      <c r="A342" s="6">
        <v>42045</v>
      </c>
      <c r="B342">
        <v>9</v>
      </c>
      <c r="C342">
        <f t="shared" si="6"/>
        <v>0.50199203187250996</v>
      </c>
    </row>
    <row r="343" spans="1:3" x14ac:dyDescent="0.3">
      <c r="A343" s="6">
        <v>42046</v>
      </c>
      <c r="B343">
        <v>8</v>
      </c>
      <c r="C343">
        <f t="shared" si="6"/>
        <v>0.44621513944223107</v>
      </c>
    </row>
    <row r="344" spans="1:3" x14ac:dyDescent="0.3">
      <c r="A344" s="6">
        <v>42047</v>
      </c>
      <c r="B344">
        <v>8</v>
      </c>
      <c r="C344">
        <f t="shared" si="6"/>
        <v>0.44621513944223107</v>
      </c>
    </row>
    <row r="345" spans="1:3" x14ac:dyDescent="0.3">
      <c r="A345" s="6">
        <v>42048</v>
      </c>
      <c r="B345">
        <v>8</v>
      </c>
      <c r="C345">
        <f t="shared" si="6"/>
        <v>0.44621513944223107</v>
      </c>
    </row>
    <row r="346" spans="1:3" x14ac:dyDescent="0.3">
      <c r="A346" s="6">
        <v>42049</v>
      </c>
      <c r="B346">
        <v>9</v>
      </c>
      <c r="C346">
        <f t="shared" si="6"/>
        <v>0.50199203187250996</v>
      </c>
    </row>
    <row r="347" spans="1:3" x14ac:dyDescent="0.3">
      <c r="A347" s="6">
        <v>42050</v>
      </c>
      <c r="B347">
        <v>10</v>
      </c>
      <c r="C347">
        <f t="shared" si="6"/>
        <v>0.55776892430278879</v>
      </c>
    </row>
    <row r="348" spans="1:3" x14ac:dyDescent="0.3">
      <c r="A348" s="6">
        <v>42051</v>
      </c>
      <c r="B348">
        <v>9</v>
      </c>
      <c r="C348">
        <f t="shared" si="6"/>
        <v>0.50199203187250996</v>
      </c>
    </row>
    <row r="349" spans="1:3" x14ac:dyDescent="0.3">
      <c r="A349" s="6">
        <v>42052</v>
      </c>
      <c r="B349">
        <v>9</v>
      </c>
      <c r="C349">
        <f t="shared" si="6"/>
        <v>0.50199203187250996</v>
      </c>
    </row>
    <row r="350" spans="1:3" x14ac:dyDescent="0.3">
      <c r="A350" s="6">
        <v>42053</v>
      </c>
      <c r="B350">
        <v>8</v>
      </c>
      <c r="C350">
        <f t="shared" si="6"/>
        <v>0.44621513944223107</v>
      </c>
    </row>
    <row r="351" spans="1:3" x14ac:dyDescent="0.3">
      <c r="A351" s="6">
        <v>42054</v>
      </c>
      <c r="B351">
        <v>8</v>
      </c>
      <c r="C351">
        <f t="shared" si="6"/>
        <v>0.44621513944223107</v>
      </c>
    </row>
    <row r="352" spans="1:3" x14ac:dyDescent="0.3">
      <c r="A352" s="6">
        <v>42055</v>
      </c>
      <c r="B352">
        <v>8</v>
      </c>
      <c r="C352">
        <f t="shared" si="6"/>
        <v>0.44621513944223107</v>
      </c>
    </row>
    <row r="353" spans="1:3" x14ac:dyDescent="0.3">
      <c r="A353" s="6">
        <v>42056</v>
      </c>
      <c r="B353">
        <v>10</v>
      </c>
      <c r="C353">
        <f t="shared" si="6"/>
        <v>0.55776892430278879</v>
      </c>
    </row>
    <row r="354" spans="1:3" x14ac:dyDescent="0.3">
      <c r="A354" s="6">
        <v>42057</v>
      </c>
      <c r="B354">
        <v>11</v>
      </c>
      <c r="C354">
        <f t="shared" si="6"/>
        <v>0.61354581673306774</v>
      </c>
    </row>
    <row r="355" spans="1:3" x14ac:dyDescent="0.3">
      <c r="A355" s="6">
        <v>42058</v>
      </c>
      <c r="B355">
        <v>8</v>
      </c>
      <c r="C355">
        <f t="shared" si="6"/>
        <v>0.44621513944223107</v>
      </c>
    </row>
    <row r="356" spans="1:3" x14ac:dyDescent="0.3">
      <c r="A356" s="6">
        <v>42059</v>
      </c>
      <c r="B356">
        <v>8</v>
      </c>
      <c r="C356">
        <f t="shared" si="6"/>
        <v>0.44621513944223107</v>
      </c>
    </row>
    <row r="357" spans="1:3" x14ac:dyDescent="0.3">
      <c r="A357" s="6">
        <v>42060</v>
      </c>
      <c r="B357">
        <v>7</v>
      </c>
      <c r="C357">
        <f t="shared" si="6"/>
        <v>0.39043824701195218</v>
      </c>
    </row>
    <row r="358" spans="1:3" x14ac:dyDescent="0.3">
      <c r="A358" s="6">
        <v>42061</v>
      </c>
      <c r="B358">
        <v>7</v>
      </c>
      <c r="C358">
        <f t="shared" si="6"/>
        <v>0.39043824701195218</v>
      </c>
    </row>
    <row r="359" spans="1:3" x14ac:dyDescent="0.3">
      <c r="A359" s="6">
        <v>42062</v>
      </c>
      <c r="B359">
        <v>7</v>
      </c>
      <c r="C359">
        <f t="shared" si="6"/>
        <v>0.39043824701195218</v>
      </c>
    </row>
    <row r="360" spans="1:3" x14ac:dyDescent="0.3">
      <c r="A360" s="6">
        <v>42063</v>
      </c>
      <c r="B360">
        <v>9</v>
      </c>
      <c r="C360">
        <f t="shared" si="6"/>
        <v>0.50199203187250996</v>
      </c>
    </row>
    <row r="361" spans="1:3" x14ac:dyDescent="0.3">
      <c r="A361" s="6">
        <v>42064</v>
      </c>
      <c r="B361">
        <v>10</v>
      </c>
      <c r="C361">
        <f t="shared" si="6"/>
        <v>0.55776892430278879</v>
      </c>
    </row>
    <row r="362" spans="1:3" x14ac:dyDescent="0.3">
      <c r="A362" s="6">
        <v>42065</v>
      </c>
      <c r="B362">
        <v>8</v>
      </c>
      <c r="C362">
        <f t="shared" si="6"/>
        <v>0.44621513944223107</v>
      </c>
    </row>
    <row r="363" spans="1:3" x14ac:dyDescent="0.3">
      <c r="A363" s="6">
        <v>42066</v>
      </c>
      <c r="B363">
        <v>7</v>
      </c>
      <c r="C363">
        <f t="shared" si="6"/>
        <v>0.39043824701195218</v>
      </c>
    </row>
    <row r="364" spans="1:3" x14ac:dyDescent="0.3">
      <c r="A364" s="6">
        <v>42067</v>
      </c>
      <c r="B364">
        <v>7</v>
      </c>
      <c r="C364">
        <f t="shared" si="6"/>
        <v>0.39043824701195218</v>
      </c>
    </row>
    <row r="365" spans="1:3" x14ac:dyDescent="0.3">
      <c r="A365" s="6">
        <v>42068</v>
      </c>
      <c r="B365">
        <v>7</v>
      </c>
      <c r="C365">
        <f t="shared" si="6"/>
        <v>0.39043824701195218</v>
      </c>
    </row>
    <row r="366" spans="1:3" x14ac:dyDescent="0.3">
      <c r="A366" s="6">
        <v>42069</v>
      </c>
      <c r="B366">
        <v>7</v>
      </c>
      <c r="C366">
        <f t="shared" si="6"/>
        <v>0.39043824701195218</v>
      </c>
    </row>
    <row r="367" spans="1:3" x14ac:dyDescent="0.3">
      <c r="A367" s="6">
        <v>42070</v>
      </c>
      <c r="B367">
        <v>9</v>
      </c>
      <c r="C367">
        <f t="shared" si="6"/>
        <v>0.50199203187250996</v>
      </c>
    </row>
    <row r="368" spans="1:3" x14ac:dyDescent="0.3">
      <c r="A368" s="6">
        <v>42071</v>
      </c>
      <c r="B368">
        <v>10</v>
      </c>
      <c r="C368">
        <f t="shared" si="6"/>
        <v>0.55776892430278879</v>
      </c>
    </row>
    <row r="369" spans="1:3" x14ac:dyDescent="0.3">
      <c r="A369" s="6">
        <v>42072</v>
      </c>
      <c r="B369">
        <v>10</v>
      </c>
      <c r="C369">
        <f t="shared" si="6"/>
        <v>0.55776892430278879</v>
      </c>
    </row>
    <row r="370" spans="1:3" x14ac:dyDescent="0.3">
      <c r="A370" s="6">
        <v>42073</v>
      </c>
      <c r="B370">
        <v>10</v>
      </c>
      <c r="C370">
        <f t="shared" si="6"/>
        <v>0.55776892430278879</v>
      </c>
    </row>
    <row r="371" spans="1:3" x14ac:dyDescent="0.3">
      <c r="A371" s="6">
        <v>42074</v>
      </c>
      <c r="B371">
        <v>9</v>
      </c>
      <c r="C371">
        <f t="shared" si="6"/>
        <v>0.50199203187250996</v>
      </c>
    </row>
    <row r="372" spans="1:3" x14ac:dyDescent="0.3">
      <c r="A372" s="6">
        <v>42075</v>
      </c>
      <c r="B372">
        <v>9</v>
      </c>
      <c r="C372">
        <f t="shared" si="6"/>
        <v>0.50199203187250996</v>
      </c>
    </row>
    <row r="373" spans="1:3" x14ac:dyDescent="0.3">
      <c r="A373" s="6">
        <v>42076</v>
      </c>
      <c r="B373">
        <v>9</v>
      </c>
      <c r="C373">
        <f t="shared" si="6"/>
        <v>0.50199203187250996</v>
      </c>
    </row>
    <row r="374" spans="1:3" x14ac:dyDescent="0.3">
      <c r="A374" s="6">
        <v>42077</v>
      </c>
      <c r="B374">
        <v>10</v>
      </c>
      <c r="C374">
        <f t="shared" si="6"/>
        <v>0.55776892430278879</v>
      </c>
    </row>
    <row r="375" spans="1:3" x14ac:dyDescent="0.3">
      <c r="A375" s="6">
        <v>42078</v>
      </c>
      <c r="B375">
        <v>11</v>
      </c>
      <c r="C375">
        <f t="shared" si="6"/>
        <v>0.61354581673306774</v>
      </c>
    </row>
    <row r="376" spans="1:3" x14ac:dyDescent="0.3">
      <c r="A376" s="6">
        <v>42079</v>
      </c>
      <c r="B376">
        <v>9</v>
      </c>
      <c r="C376">
        <f t="shared" si="6"/>
        <v>0.50199203187250996</v>
      </c>
    </row>
    <row r="377" spans="1:3" x14ac:dyDescent="0.3">
      <c r="A377" s="6">
        <v>42080</v>
      </c>
      <c r="B377">
        <v>8</v>
      </c>
      <c r="C377">
        <f t="shared" si="6"/>
        <v>0.44621513944223107</v>
      </c>
    </row>
    <row r="378" spans="1:3" x14ac:dyDescent="0.3">
      <c r="A378" s="6">
        <v>42081</v>
      </c>
      <c r="B378">
        <v>9</v>
      </c>
      <c r="C378">
        <f t="shared" ref="C378:C403" si="7">$O$21*B378</f>
        <v>0.50199203187250996</v>
      </c>
    </row>
    <row r="379" spans="1:3" x14ac:dyDescent="0.3">
      <c r="A379" s="6">
        <v>42082</v>
      </c>
      <c r="B379">
        <v>10</v>
      </c>
      <c r="C379">
        <f t="shared" si="7"/>
        <v>0.55776892430278879</v>
      </c>
    </row>
    <row r="380" spans="1:3" x14ac:dyDescent="0.3">
      <c r="A380" s="6">
        <v>42083</v>
      </c>
      <c r="B380">
        <v>9</v>
      </c>
      <c r="C380">
        <f t="shared" si="7"/>
        <v>0.50199203187250996</v>
      </c>
    </row>
    <row r="381" spans="1:3" x14ac:dyDescent="0.3">
      <c r="A381" s="6">
        <v>42084</v>
      </c>
      <c r="B381">
        <v>10</v>
      </c>
      <c r="C381">
        <f t="shared" si="7"/>
        <v>0.55776892430278879</v>
      </c>
    </row>
    <row r="382" spans="1:3" x14ac:dyDescent="0.3">
      <c r="A382" s="6">
        <v>42085</v>
      </c>
      <c r="B382">
        <v>14</v>
      </c>
      <c r="C382">
        <f t="shared" si="7"/>
        <v>0.78087649402390436</v>
      </c>
    </row>
    <row r="383" spans="1:3" x14ac:dyDescent="0.3">
      <c r="A383" s="6">
        <v>42086</v>
      </c>
      <c r="B383">
        <v>11</v>
      </c>
      <c r="C383">
        <f t="shared" si="7"/>
        <v>0.61354581673306774</v>
      </c>
    </row>
    <row r="384" spans="1:3" x14ac:dyDescent="0.3">
      <c r="A384" s="6">
        <v>42087</v>
      </c>
      <c r="B384">
        <v>11</v>
      </c>
      <c r="C384">
        <f t="shared" si="7"/>
        <v>0.61354581673306774</v>
      </c>
    </row>
    <row r="385" spans="1:4" x14ac:dyDescent="0.3">
      <c r="A385" s="6">
        <v>42088</v>
      </c>
      <c r="B385">
        <v>10</v>
      </c>
      <c r="C385">
        <f t="shared" si="7"/>
        <v>0.55776892430278879</v>
      </c>
    </row>
    <row r="386" spans="1:4" x14ac:dyDescent="0.3">
      <c r="A386" s="6">
        <v>42089</v>
      </c>
      <c r="B386">
        <v>10</v>
      </c>
      <c r="C386">
        <f t="shared" si="7"/>
        <v>0.55776892430278879</v>
      </c>
    </row>
    <row r="387" spans="1:4" x14ac:dyDescent="0.3">
      <c r="A387" s="6">
        <v>42090</v>
      </c>
      <c r="B387">
        <v>10</v>
      </c>
      <c r="C387">
        <f t="shared" si="7"/>
        <v>0.55776892430278879</v>
      </c>
    </row>
    <row r="388" spans="1:4" x14ac:dyDescent="0.3">
      <c r="A388" s="6">
        <v>42091</v>
      </c>
      <c r="B388">
        <v>12</v>
      </c>
      <c r="C388">
        <f t="shared" si="7"/>
        <v>0.66932270916334657</v>
      </c>
    </row>
    <row r="389" spans="1:4" x14ac:dyDescent="0.3">
      <c r="A389" s="6">
        <v>42092</v>
      </c>
      <c r="B389">
        <v>16</v>
      </c>
      <c r="C389">
        <f t="shared" si="7"/>
        <v>0.89243027888446214</v>
      </c>
    </row>
    <row r="390" spans="1:4" x14ac:dyDescent="0.3">
      <c r="A390" s="6">
        <v>42093</v>
      </c>
      <c r="B390">
        <v>13</v>
      </c>
      <c r="C390">
        <f t="shared" si="7"/>
        <v>0.72509960159362552</v>
      </c>
    </row>
    <row r="391" spans="1:4" x14ac:dyDescent="0.3">
      <c r="A391" s="6">
        <v>42094</v>
      </c>
      <c r="B391">
        <v>11</v>
      </c>
      <c r="C391">
        <f t="shared" si="7"/>
        <v>0.61354581673306774</v>
      </c>
    </row>
    <row r="392" spans="1:4" x14ac:dyDescent="0.3">
      <c r="A392" s="6">
        <v>42095</v>
      </c>
      <c r="B392">
        <v>12</v>
      </c>
      <c r="C392">
        <f t="shared" si="7"/>
        <v>0.66932270916334657</v>
      </c>
    </row>
    <row r="393" spans="1:4" x14ac:dyDescent="0.3">
      <c r="A393" s="6">
        <v>42096</v>
      </c>
      <c r="B393">
        <v>13</v>
      </c>
      <c r="C393">
        <f t="shared" si="7"/>
        <v>0.72509960159362552</v>
      </c>
    </row>
    <row r="394" spans="1:4" x14ac:dyDescent="0.3">
      <c r="A394" s="6">
        <v>42097</v>
      </c>
      <c r="B394">
        <v>15</v>
      </c>
      <c r="C394">
        <f t="shared" si="7"/>
        <v>0.8366533864541833</v>
      </c>
    </row>
    <row r="395" spans="1:4" x14ac:dyDescent="0.3">
      <c r="A395" s="6">
        <v>42098</v>
      </c>
      <c r="B395">
        <v>15</v>
      </c>
      <c r="C395">
        <f t="shared" si="7"/>
        <v>0.8366533864541833</v>
      </c>
    </row>
    <row r="396" spans="1:4" x14ac:dyDescent="0.3">
      <c r="A396" s="6">
        <v>42099</v>
      </c>
      <c r="B396">
        <v>21</v>
      </c>
      <c r="C396">
        <f t="shared" si="7"/>
        <v>1.1713147410358566</v>
      </c>
      <c r="D396">
        <f>SUM(C396:C402)</f>
        <v>7.6414342629482075</v>
      </c>
    </row>
    <row r="397" spans="1:4" x14ac:dyDescent="0.3">
      <c r="A397" s="6">
        <v>42100</v>
      </c>
      <c r="B397">
        <v>19</v>
      </c>
      <c r="C397">
        <f t="shared" si="7"/>
        <v>1.0597609561752988</v>
      </c>
    </row>
    <row r="398" spans="1:4" x14ac:dyDescent="0.3">
      <c r="A398" s="6">
        <v>42101</v>
      </c>
      <c r="B398">
        <v>17</v>
      </c>
      <c r="C398">
        <f t="shared" si="7"/>
        <v>0.94820717131474097</v>
      </c>
    </row>
    <row r="399" spans="1:4" x14ac:dyDescent="0.3">
      <c r="A399" s="6">
        <v>42102</v>
      </c>
      <c r="B399">
        <v>17</v>
      </c>
      <c r="C399">
        <f t="shared" si="7"/>
        <v>0.94820717131474097</v>
      </c>
    </row>
    <row r="400" spans="1:4" x14ac:dyDescent="0.3">
      <c r="A400" s="6">
        <v>42103</v>
      </c>
      <c r="B400">
        <v>17</v>
      </c>
      <c r="C400">
        <f t="shared" si="7"/>
        <v>0.94820717131474097</v>
      </c>
    </row>
    <row r="401" spans="1:3" x14ac:dyDescent="0.3">
      <c r="A401" s="6">
        <v>42104</v>
      </c>
      <c r="B401">
        <v>20</v>
      </c>
      <c r="C401">
        <f t="shared" si="7"/>
        <v>1.1155378486055776</v>
      </c>
    </row>
    <row r="402" spans="1:3" x14ac:dyDescent="0.3">
      <c r="A402" s="6">
        <v>42105</v>
      </c>
      <c r="B402">
        <v>26</v>
      </c>
      <c r="C402">
        <f t="shared" si="7"/>
        <v>1.450199203187251</v>
      </c>
    </row>
    <row r="403" spans="1:3" x14ac:dyDescent="0.3">
      <c r="A403" s="6">
        <v>42106</v>
      </c>
      <c r="B403">
        <v>100</v>
      </c>
      <c r="C403">
        <f t="shared" si="7"/>
        <v>5.5776892430278879</v>
      </c>
    </row>
    <row r="404" spans="1:3" x14ac:dyDescent="0.3">
      <c r="A404" t="s">
        <v>25</v>
      </c>
      <c r="B404" t="s">
        <v>136</v>
      </c>
    </row>
    <row r="405" spans="1:3" x14ac:dyDescent="0.3">
      <c r="A405" s="6">
        <v>42393</v>
      </c>
      <c r="B405">
        <v>11</v>
      </c>
      <c r="C405">
        <f>$O$22*B405</f>
        <v>0.43502824858757067</v>
      </c>
    </row>
    <row r="406" spans="1:3" x14ac:dyDescent="0.3">
      <c r="A406" s="6">
        <v>42394</v>
      </c>
      <c r="B406">
        <v>8</v>
      </c>
      <c r="C406">
        <f t="shared" ref="C406:C469" si="8">$O$22*B406</f>
        <v>0.31638418079096048</v>
      </c>
    </row>
    <row r="407" spans="1:3" x14ac:dyDescent="0.3">
      <c r="A407" s="6">
        <v>42395</v>
      </c>
      <c r="B407">
        <v>8</v>
      </c>
      <c r="C407">
        <f t="shared" si="8"/>
        <v>0.31638418079096048</v>
      </c>
    </row>
    <row r="408" spans="1:3" x14ac:dyDescent="0.3">
      <c r="A408" s="6">
        <v>42396</v>
      </c>
      <c r="B408">
        <v>8</v>
      </c>
      <c r="C408">
        <f t="shared" si="8"/>
        <v>0.31638418079096048</v>
      </c>
    </row>
    <row r="409" spans="1:3" x14ac:dyDescent="0.3">
      <c r="A409" s="6">
        <v>42397</v>
      </c>
      <c r="B409">
        <v>7</v>
      </c>
      <c r="C409">
        <f t="shared" si="8"/>
        <v>0.2768361581920904</v>
      </c>
    </row>
    <row r="410" spans="1:3" x14ac:dyDescent="0.3">
      <c r="A410" s="6">
        <v>42398</v>
      </c>
      <c r="B410">
        <v>8</v>
      </c>
      <c r="C410">
        <f t="shared" si="8"/>
        <v>0.31638418079096048</v>
      </c>
    </row>
    <row r="411" spans="1:3" x14ac:dyDescent="0.3">
      <c r="A411" s="6">
        <v>42399</v>
      </c>
      <c r="B411">
        <v>9</v>
      </c>
      <c r="C411">
        <f t="shared" si="8"/>
        <v>0.35593220338983056</v>
      </c>
    </row>
    <row r="412" spans="1:3" x14ac:dyDescent="0.3">
      <c r="A412" s="6">
        <v>42400</v>
      </c>
      <c r="B412">
        <v>11</v>
      </c>
      <c r="C412">
        <f t="shared" si="8"/>
        <v>0.43502824858757067</v>
      </c>
    </row>
    <row r="413" spans="1:3" x14ac:dyDescent="0.3">
      <c r="A413" s="6">
        <v>42401</v>
      </c>
      <c r="B413">
        <v>9</v>
      </c>
      <c r="C413">
        <f t="shared" si="8"/>
        <v>0.35593220338983056</v>
      </c>
    </row>
    <row r="414" spans="1:3" x14ac:dyDescent="0.3">
      <c r="A414" s="6">
        <v>42402</v>
      </c>
      <c r="B414">
        <v>8</v>
      </c>
      <c r="C414">
        <f t="shared" si="8"/>
        <v>0.31638418079096048</v>
      </c>
    </row>
    <row r="415" spans="1:3" x14ac:dyDescent="0.3">
      <c r="A415" s="6">
        <v>42403</v>
      </c>
      <c r="B415">
        <v>8</v>
      </c>
      <c r="C415">
        <f t="shared" si="8"/>
        <v>0.31638418079096048</v>
      </c>
    </row>
    <row r="416" spans="1:3" x14ac:dyDescent="0.3">
      <c r="A416" s="6">
        <v>42404</v>
      </c>
      <c r="B416">
        <v>8</v>
      </c>
      <c r="C416">
        <f t="shared" si="8"/>
        <v>0.31638418079096048</v>
      </c>
    </row>
    <row r="417" spans="1:3" x14ac:dyDescent="0.3">
      <c r="A417" s="6">
        <v>42405</v>
      </c>
      <c r="B417">
        <v>8</v>
      </c>
      <c r="C417">
        <f t="shared" si="8"/>
        <v>0.31638418079096048</v>
      </c>
    </row>
    <row r="418" spans="1:3" x14ac:dyDescent="0.3">
      <c r="A418" s="6">
        <v>42406</v>
      </c>
      <c r="B418">
        <v>10</v>
      </c>
      <c r="C418">
        <f t="shared" si="8"/>
        <v>0.39548022598870058</v>
      </c>
    </row>
    <row r="419" spans="1:3" x14ac:dyDescent="0.3">
      <c r="A419" s="6">
        <v>42407</v>
      </c>
      <c r="B419">
        <v>10</v>
      </c>
      <c r="C419">
        <f t="shared" si="8"/>
        <v>0.39548022598870058</v>
      </c>
    </row>
    <row r="420" spans="1:3" x14ac:dyDescent="0.3">
      <c r="A420" s="6">
        <v>42408</v>
      </c>
      <c r="B420">
        <v>9</v>
      </c>
      <c r="C420">
        <f t="shared" si="8"/>
        <v>0.35593220338983056</v>
      </c>
    </row>
    <row r="421" spans="1:3" x14ac:dyDescent="0.3">
      <c r="A421" s="6">
        <v>42409</v>
      </c>
      <c r="B421">
        <v>8</v>
      </c>
      <c r="C421">
        <f t="shared" si="8"/>
        <v>0.31638418079096048</v>
      </c>
    </row>
    <row r="422" spans="1:3" x14ac:dyDescent="0.3">
      <c r="A422" s="6">
        <v>42410</v>
      </c>
      <c r="B422">
        <v>8</v>
      </c>
      <c r="C422">
        <f t="shared" si="8"/>
        <v>0.31638418079096048</v>
      </c>
    </row>
    <row r="423" spans="1:3" x14ac:dyDescent="0.3">
      <c r="A423" s="6">
        <v>42411</v>
      </c>
      <c r="B423">
        <v>9</v>
      </c>
      <c r="C423">
        <f t="shared" si="8"/>
        <v>0.35593220338983056</v>
      </c>
    </row>
    <row r="424" spans="1:3" x14ac:dyDescent="0.3">
      <c r="A424" s="6">
        <v>42412</v>
      </c>
      <c r="B424">
        <v>12</v>
      </c>
      <c r="C424">
        <f t="shared" si="8"/>
        <v>0.47457627118644075</v>
      </c>
    </row>
    <row r="425" spans="1:3" x14ac:dyDescent="0.3">
      <c r="A425" s="6">
        <v>42413</v>
      </c>
      <c r="B425">
        <v>12</v>
      </c>
      <c r="C425">
        <f t="shared" si="8"/>
        <v>0.47457627118644075</v>
      </c>
    </row>
    <row r="426" spans="1:3" x14ac:dyDescent="0.3">
      <c r="A426" s="6">
        <v>42414</v>
      </c>
      <c r="B426">
        <v>13</v>
      </c>
      <c r="C426">
        <f t="shared" si="8"/>
        <v>0.51412429378531077</v>
      </c>
    </row>
    <row r="427" spans="1:3" x14ac:dyDescent="0.3">
      <c r="A427" s="6">
        <v>42415</v>
      </c>
      <c r="B427">
        <v>16</v>
      </c>
      <c r="C427">
        <f t="shared" si="8"/>
        <v>0.63276836158192096</v>
      </c>
    </row>
    <row r="428" spans="1:3" x14ac:dyDescent="0.3">
      <c r="A428" s="6">
        <v>42416</v>
      </c>
      <c r="B428">
        <v>11</v>
      </c>
      <c r="C428">
        <f t="shared" si="8"/>
        <v>0.43502824858757067</v>
      </c>
    </row>
    <row r="429" spans="1:3" x14ac:dyDescent="0.3">
      <c r="A429" s="6">
        <v>42417</v>
      </c>
      <c r="B429">
        <v>9</v>
      </c>
      <c r="C429">
        <f t="shared" si="8"/>
        <v>0.35593220338983056</v>
      </c>
    </row>
    <row r="430" spans="1:3" x14ac:dyDescent="0.3">
      <c r="A430" s="6">
        <v>42418</v>
      </c>
      <c r="B430">
        <v>8</v>
      </c>
      <c r="C430">
        <f t="shared" si="8"/>
        <v>0.31638418079096048</v>
      </c>
    </row>
    <row r="431" spans="1:3" x14ac:dyDescent="0.3">
      <c r="A431" s="6">
        <v>42419</v>
      </c>
      <c r="B431">
        <v>9</v>
      </c>
      <c r="C431">
        <f t="shared" si="8"/>
        <v>0.35593220338983056</v>
      </c>
    </row>
    <row r="432" spans="1:3" x14ac:dyDescent="0.3">
      <c r="A432" s="6">
        <v>42420</v>
      </c>
      <c r="B432">
        <v>10</v>
      </c>
      <c r="C432">
        <f t="shared" si="8"/>
        <v>0.39548022598870058</v>
      </c>
    </row>
    <row r="433" spans="1:3" x14ac:dyDescent="0.3">
      <c r="A433" s="6">
        <v>42421</v>
      </c>
      <c r="B433">
        <v>11</v>
      </c>
      <c r="C433">
        <f t="shared" si="8"/>
        <v>0.43502824858757067</v>
      </c>
    </row>
    <row r="434" spans="1:3" x14ac:dyDescent="0.3">
      <c r="A434" s="6">
        <v>42422</v>
      </c>
      <c r="B434">
        <v>9</v>
      </c>
      <c r="C434">
        <f t="shared" si="8"/>
        <v>0.35593220338983056</v>
      </c>
    </row>
    <row r="435" spans="1:3" x14ac:dyDescent="0.3">
      <c r="A435" s="6">
        <v>42423</v>
      </c>
      <c r="B435">
        <v>9</v>
      </c>
      <c r="C435">
        <f t="shared" si="8"/>
        <v>0.35593220338983056</v>
      </c>
    </row>
    <row r="436" spans="1:3" x14ac:dyDescent="0.3">
      <c r="A436" s="6">
        <v>42424</v>
      </c>
      <c r="B436">
        <v>9</v>
      </c>
      <c r="C436">
        <f t="shared" si="8"/>
        <v>0.35593220338983056</v>
      </c>
    </row>
    <row r="437" spans="1:3" x14ac:dyDescent="0.3">
      <c r="A437" s="6">
        <v>42425</v>
      </c>
      <c r="B437">
        <v>9</v>
      </c>
      <c r="C437">
        <f t="shared" si="8"/>
        <v>0.35593220338983056</v>
      </c>
    </row>
    <row r="438" spans="1:3" x14ac:dyDescent="0.3">
      <c r="A438" s="6">
        <v>42426</v>
      </c>
      <c r="B438">
        <v>8</v>
      </c>
      <c r="C438">
        <f t="shared" si="8"/>
        <v>0.31638418079096048</v>
      </c>
    </row>
    <row r="439" spans="1:3" x14ac:dyDescent="0.3">
      <c r="A439" s="6">
        <v>42427</v>
      </c>
      <c r="B439">
        <v>9</v>
      </c>
      <c r="C439">
        <f t="shared" si="8"/>
        <v>0.35593220338983056</v>
      </c>
    </row>
    <row r="440" spans="1:3" x14ac:dyDescent="0.3">
      <c r="A440" s="6">
        <v>42428</v>
      </c>
      <c r="B440">
        <v>10</v>
      </c>
      <c r="C440">
        <f t="shared" si="8"/>
        <v>0.39548022598870058</v>
      </c>
    </row>
    <row r="441" spans="1:3" x14ac:dyDescent="0.3">
      <c r="A441" s="6">
        <v>42429</v>
      </c>
      <c r="B441">
        <v>8</v>
      </c>
      <c r="C441">
        <f t="shared" si="8"/>
        <v>0.31638418079096048</v>
      </c>
    </row>
    <row r="442" spans="1:3" x14ac:dyDescent="0.3">
      <c r="A442" s="6">
        <v>42430</v>
      </c>
      <c r="B442">
        <v>8</v>
      </c>
      <c r="C442">
        <f t="shared" si="8"/>
        <v>0.31638418079096048</v>
      </c>
    </row>
    <row r="443" spans="1:3" x14ac:dyDescent="0.3">
      <c r="A443" s="6">
        <v>42431</v>
      </c>
      <c r="B443">
        <v>8</v>
      </c>
      <c r="C443">
        <f t="shared" si="8"/>
        <v>0.31638418079096048</v>
      </c>
    </row>
    <row r="444" spans="1:3" x14ac:dyDescent="0.3">
      <c r="A444" s="6">
        <v>42432</v>
      </c>
      <c r="B444">
        <v>8</v>
      </c>
      <c r="C444">
        <f t="shared" si="8"/>
        <v>0.31638418079096048</v>
      </c>
    </row>
    <row r="445" spans="1:3" x14ac:dyDescent="0.3">
      <c r="A445" s="6">
        <v>42433</v>
      </c>
      <c r="B445">
        <v>8</v>
      </c>
      <c r="C445">
        <f t="shared" si="8"/>
        <v>0.31638418079096048</v>
      </c>
    </row>
    <row r="446" spans="1:3" x14ac:dyDescent="0.3">
      <c r="A446" s="6">
        <v>42434</v>
      </c>
      <c r="B446">
        <v>9</v>
      </c>
      <c r="C446">
        <f t="shared" si="8"/>
        <v>0.35593220338983056</v>
      </c>
    </row>
    <row r="447" spans="1:3" x14ac:dyDescent="0.3">
      <c r="A447" s="6">
        <v>42435</v>
      </c>
      <c r="B447">
        <v>10</v>
      </c>
      <c r="C447">
        <f t="shared" si="8"/>
        <v>0.39548022598870058</v>
      </c>
    </row>
    <row r="448" spans="1:3" x14ac:dyDescent="0.3">
      <c r="A448" s="6">
        <v>42436</v>
      </c>
      <c r="B448">
        <v>9</v>
      </c>
      <c r="C448">
        <f t="shared" si="8"/>
        <v>0.35593220338983056</v>
      </c>
    </row>
    <row r="449" spans="1:3" x14ac:dyDescent="0.3">
      <c r="A449" s="6">
        <v>42437</v>
      </c>
      <c r="B449">
        <v>12</v>
      </c>
      <c r="C449">
        <f t="shared" si="8"/>
        <v>0.47457627118644075</v>
      </c>
    </row>
    <row r="450" spans="1:3" x14ac:dyDescent="0.3">
      <c r="A450" s="6">
        <v>42438</v>
      </c>
      <c r="B450">
        <v>20</v>
      </c>
      <c r="C450">
        <f t="shared" si="8"/>
        <v>0.79096045197740117</v>
      </c>
    </row>
    <row r="451" spans="1:3" x14ac:dyDescent="0.3">
      <c r="A451" s="6">
        <v>42439</v>
      </c>
      <c r="B451">
        <v>14</v>
      </c>
      <c r="C451">
        <f t="shared" si="8"/>
        <v>0.5536723163841808</v>
      </c>
    </row>
    <row r="452" spans="1:3" x14ac:dyDescent="0.3">
      <c r="A452" s="6">
        <v>42440</v>
      </c>
      <c r="B452">
        <v>12</v>
      </c>
      <c r="C452">
        <f t="shared" si="8"/>
        <v>0.47457627118644075</v>
      </c>
    </row>
    <row r="453" spans="1:3" x14ac:dyDescent="0.3">
      <c r="A453" s="6">
        <v>42441</v>
      </c>
      <c r="B453">
        <v>12</v>
      </c>
      <c r="C453">
        <f t="shared" si="8"/>
        <v>0.47457627118644075</v>
      </c>
    </row>
    <row r="454" spans="1:3" x14ac:dyDescent="0.3">
      <c r="A454" s="6">
        <v>42442</v>
      </c>
      <c r="B454">
        <v>14</v>
      </c>
      <c r="C454">
        <f t="shared" si="8"/>
        <v>0.5536723163841808</v>
      </c>
    </row>
    <row r="455" spans="1:3" x14ac:dyDescent="0.3">
      <c r="A455" s="6">
        <v>42443</v>
      </c>
      <c r="B455">
        <v>11</v>
      </c>
      <c r="C455">
        <f t="shared" si="8"/>
        <v>0.43502824858757067</v>
      </c>
    </row>
    <row r="456" spans="1:3" x14ac:dyDescent="0.3">
      <c r="A456" s="6">
        <v>42444</v>
      </c>
      <c r="B456">
        <v>11</v>
      </c>
      <c r="C456">
        <f t="shared" si="8"/>
        <v>0.43502824858757067</v>
      </c>
    </row>
    <row r="457" spans="1:3" x14ac:dyDescent="0.3">
      <c r="A457" s="6">
        <v>42445</v>
      </c>
      <c r="B457">
        <v>10</v>
      </c>
      <c r="C457">
        <f t="shared" si="8"/>
        <v>0.39548022598870058</v>
      </c>
    </row>
    <row r="458" spans="1:3" x14ac:dyDescent="0.3">
      <c r="A458" s="6">
        <v>42446</v>
      </c>
      <c r="B458">
        <v>10</v>
      </c>
      <c r="C458">
        <f t="shared" si="8"/>
        <v>0.39548022598870058</v>
      </c>
    </row>
    <row r="459" spans="1:3" x14ac:dyDescent="0.3">
      <c r="A459" s="6">
        <v>42447</v>
      </c>
      <c r="B459">
        <v>10</v>
      </c>
      <c r="C459">
        <f t="shared" si="8"/>
        <v>0.39548022598870058</v>
      </c>
    </row>
    <row r="460" spans="1:3" x14ac:dyDescent="0.3">
      <c r="A460" s="6">
        <v>42448</v>
      </c>
      <c r="B460">
        <v>12</v>
      </c>
      <c r="C460">
        <f t="shared" si="8"/>
        <v>0.47457627118644075</v>
      </c>
    </row>
    <row r="461" spans="1:3" x14ac:dyDescent="0.3">
      <c r="A461" s="6">
        <v>42449</v>
      </c>
      <c r="B461">
        <v>13</v>
      </c>
      <c r="C461">
        <f t="shared" si="8"/>
        <v>0.51412429378531077</v>
      </c>
    </row>
    <row r="462" spans="1:3" x14ac:dyDescent="0.3">
      <c r="A462" s="6">
        <v>42450</v>
      </c>
      <c r="B462">
        <v>11</v>
      </c>
      <c r="C462">
        <f t="shared" si="8"/>
        <v>0.43502824858757067</v>
      </c>
    </row>
    <row r="463" spans="1:3" x14ac:dyDescent="0.3">
      <c r="A463" s="6">
        <v>42451</v>
      </c>
      <c r="B463">
        <v>10</v>
      </c>
      <c r="C463">
        <f t="shared" si="8"/>
        <v>0.39548022598870058</v>
      </c>
    </row>
    <row r="464" spans="1:3" x14ac:dyDescent="0.3">
      <c r="A464" s="6">
        <v>42452</v>
      </c>
      <c r="B464">
        <v>10</v>
      </c>
      <c r="C464">
        <f t="shared" si="8"/>
        <v>0.39548022598870058</v>
      </c>
    </row>
    <row r="465" spans="1:3" x14ac:dyDescent="0.3">
      <c r="A465" s="6">
        <v>42453</v>
      </c>
      <c r="B465">
        <v>11</v>
      </c>
      <c r="C465">
        <f t="shared" si="8"/>
        <v>0.43502824858757067</v>
      </c>
    </row>
    <row r="466" spans="1:3" x14ac:dyDescent="0.3">
      <c r="A466" s="6">
        <v>42454</v>
      </c>
      <c r="B466">
        <v>12</v>
      </c>
      <c r="C466">
        <f t="shared" si="8"/>
        <v>0.47457627118644075</v>
      </c>
    </row>
    <row r="467" spans="1:3" x14ac:dyDescent="0.3">
      <c r="A467" s="6">
        <v>42455</v>
      </c>
      <c r="B467">
        <v>14</v>
      </c>
      <c r="C467">
        <f t="shared" si="8"/>
        <v>0.5536723163841808</v>
      </c>
    </row>
    <row r="468" spans="1:3" x14ac:dyDescent="0.3">
      <c r="A468" s="6">
        <v>42456</v>
      </c>
      <c r="B468">
        <v>16</v>
      </c>
      <c r="C468">
        <f t="shared" si="8"/>
        <v>0.63276836158192096</v>
      </c>
    </row>
    <row r="469" spans="1:3" x14ac:dyDescent="0.3">
      <c r="A469" s="6">
        <v>42457</v>
      </c>
      <c r="B469">
        <v>15</v>
      </c>
      <c r="C469">
        <f t="shared" si="8"/>
        <v>0.59322033898305093</v>
      </c>
    </row>
    <row r="470" spans="1:3" x14ac:dyDescent="0.3">
      <c r="A470" s="6">
        <v>42458</v>
      </c>
      <c r="B470">
        <v>12</v>
      </c>
      <c r="C470">
        <f t="shared" ref="C470:C496" si="9">$O$22*B470</f>
        <v>0.47457627118644075</v>
      </c>
    </row>
    <row r="471" spans="1:3" x14ac:dyDescent="0.3">
      <c r="A471" s="6">
        <v>42459</v>
      </c>
      <c r="B471">
        <v>11</v>
      </c>
      <c r="C471">
        <f t="shared" si="9"/>
        <v>0.43502824858757067</v>
      </c>
    </row>
    <row r="472" spans="1:3" x14ac:dyDescent="0.3">
      <c r="A472" s="6">
        <v>42460</v>
      </c>
      <c r="B472">
        <v>11</v>
      </c>
      <c r="C472">
        <f t="shared" si="9"/>
        <v>0.43502824858757067</v>
      </c>
    </row>
    <row r="473" spans="1:3" x14ac:dyDescent="0.3">
      <c r="A473" s="6">
        <v>42461</v>
      </c>
      <c r="B473">
        <v>13</v>
      </c>
      <c r="C473">
        <f t="shared" si="9"/>
        <v>0.51412429378531077</v>
      </c>
    </row>
    <row r="474" spans="1:3" x14ac:dyDescent="0.3">
      <c r="A474" s="6">
        <v>42462</v>
      </c>
      <c r="B474">
        <v>16</v>
      </c>
      <c r="C474">
        <f t="shared" si="9"/>
        <v>0.63276836158192096</v>
      </c>
    </row>
    <row r="475" spans="1:3" x14ac:dyDescent="0.3">
      <c r="A475" s="6">
        <v>42463</v>
      </c>
      <c r="B475">
        <v>19</v>
      </c>
      <c r="C475">
        <f t="shared" si="9"/>
        <v>0.75141242937853114</v>
      </c>
    </row>
    <row r="476" spans="1:3" x14ac:dyDescent="0.3">
      <c r="A476" s="6">
        <v>42464</v>
      </c>
      <c r="B476">
        <v>17</v>
      </c>
      <c r="C476">
        <f t="shared" si="9"/>
        <v>0.67231638418079098</v>
      </c>
    </row>
    <row r="477" spans="1:3" x14ac:dyDescent="0.3">
      <c r="A477" s="6">
        <v>42465</v>
      </c>
      <c r="B477">
        <v>15</v>
      </c>
      <c r="C477">
        <f t="shared" si="9"/>
        <v>0.59322033898305093</v>
      </c>
    </row>
    <row r="478" spans="1:3" x14ac:dyDescent="0.3">
      <c r="A478" s="6">
        <v>42466</v>
      </c>
      <c r="B478">
        <v>13</v>
      </c>
      <c r="C478">
        <f t="shared" si="9"/>
        <v>0.51412429378531077</v>
      </c>
    </row>
    <row r="479" spans="1:3" x14ac:dyDescent="0.3">
      <c r="A479" s="6">
        <v>42467</v>
      </c>
      <c r="B479">
        <v>13</v>
      </c>
      <c r="C479">
        <f t="shared" si="9"/>
        <v>0.51412429378531077</v>
      </c>
    </row>
    <row r="480" spans="1:3" x14ac:dyDescent="0.3">
      <c r="A480" s="6">
        <v>42468</v>
      </c>
      <c r="B480">
        <v>15</v>
      </c>
      <c r="C480">
        <f t="shared" si="9"/>
        <v>0.59322033898305093</v>
      </c>
    </row>
    <row r="481" spans="1:4" x14ac:dyDescent="0.3">
      <c r="A481" s="6">
        <v>42469</v>
      </c>
      <c r="B481">
        <v>17</v>
      </c>
      <c r="C481">
        <f t="shared" si="9"/>
        <v>0.67231638418079098</v>
      </c>
    </row>
    <row r="482" spans="1:4" x14ac:dyDescent="0.3">
      <c r="A482" s="6">
        <v>42470</v>
      </c>
      <c r="B482">
        <v>21</v>
      </c>
      <c r="C482">
        <f t="shared" si="9"/>
        <v>0.8305084745762713</v>
      </c>
    </row>
    <row r="483" spans="1:4" x14ac:dyDescent="0.3">
      <c r="A483" s="6">
        <v>42471</v>
      </c>
      <c r="B483">
        <v>26</v>
      </c>
      <c r="C483">
        <f t="shared" si="9"/>
        <v>1.0282485875706215</v>
      </c>
    </row>
    <row r="484" spans="1:4" x14ac:dyDescent="0.3">
      <c r="A484" s="6">
        <v>42472</v>
      </c>
      <c r="B484">
        <v>22</v>
      </c>
      <c r="C484">
        <f t="shared" si="9"/>
        <v>0.87005649717514133</v>
      </c>
    </row>
    <row r="485" spans="1:4" x14ac:dyDescent="0.3">
      <c r="A485" s="6">
        <v>42473</v>
      </c>
      <c r="B485">
        <v>18</v>
      </c>
      <c r="C485">
        <f t="shared" si="9"/>
        <v>0.71186440677966112</v>
      </c>
    </row>
    <row r="486" spans="1:4" x14ac:dyDescent="0.3">
      <c r="A486" s="6">
        <v>42474</v>
      </c>
      <c r="B486">
        <v>17</v>
      </c>
      <c r="C486">
        <f t="shared" si="9"/>
        <v>0.67231638418079098</v>
      </c>
    </row>
    <row r="487" spans="1:4" x14ac:dyDescent="0.3">
      <c r="A487" s="6">
        <v>42475</v>
      </c>
      <c r="B487">
        <v>17</v>
      </c>
      <c r="C487">
        <f t="shared" si="9"/>
        <v>0.67231638418079098</v>
      </c>
    </row>
    <row r="488" spans="1:4" x14ac:dyDescent="0.3">
      <c r="A488" s="6">
        <v>42476</v>
      </c>
      <c r="B488">
        <v>19</v>
      </c>
      <c r="C488">
        <f t="shared" si="9"/>
        <v>0.75141242937853114</v>
      </c>
    </row>
    <row r="489" spans="1:4" x14ac:dyDescent="0.3">
      <c r="A489" s="6">
        <v>42477</v>
      </c>
      <c r="B489">
        <v>24</v>
      </c>
      <c r="C489">
        <f t="shared" si="9"/>
        <v>0.94915254237288149</v>
      </c>
      <c r="D489">
        <f>SUM(C489:C495)</f>
        <v>6.6045197740112993</v>
      </c>
    </row>
    <row r="490" spans="1:4" x14ac:dyDescent="0.3">
      <c r="A490" s="6">
        <v>42478</v>
      </c>
      <c r="B490">
        <v>21</v>
      </c>
      <c r="C490">
        <f t="shared" si="9"/>
        <v>0.8305084745762713</v>
      </c>
    </row>
    <row r="491" spans="1:4" x14ac:dyDescent="0.3">
      <c r="A491" s="6">
        <v>42479</v>
      </c>
      <c r="B491">
        <v>19</v>
      </c>
      <c r="C491">
        <f t="shared" si="9"/>
        <v>0.75141242937853114</v>
      </c>
    </row>
    <row r="492" spans="1:4" x14ac:dyDescent="0.3">
      <c r="A492" s="6">
        <v>42480</v>
      </c>
      <c r="B492">
        <v>19</v>
      </c>
      <c r="C492">
        <f t="shared" si="9"/>
        <v>0.75141242937853114</v>
      </c>
    </row>
    <row r="493" spans="1:4" x14ac:dyDescent="0.3">
      <c r="A493" s="6">
        <v>42481</v>
      </c>
      <c r="B493">
        <v>22</v>
      </c>
      <c r="C493">
        <f t="shared" si="9"/>
        <v>0.87005649717514133</v>
      </c>
    </row>
    <row r="494" spans="1:4" x14ac:dyDescent="0.3">
      <c r="A494" s="6">
        <v>42482</v>
      </c>
      <c r="B494">
        <v>26</v>
      </c>
      <c r="C494">
        <f t="shared" si="9"/>
        <v>1.0282485875706215</v>
      </c>
    </row>
    <row r="495" spans="1:4" x14ac:dyDescent="0.3">
      <c r="A495" s="6">
        <v>42483</v>
      </c>
      <c r="B495">
        <v>36</v>
      </c>
      <c r="C495">
        <f t="shared" si="9"/>
        <v>1.4237288135593222</v>
      </c>
    </row>
    <row r="496" spans="1:4" x14ac:dyDescent="0.3">
      <c r="A496" s="6">
        <v>42484</v>
      </c>
      <c r="B496">
        <v>100</v>
      </c>
      <c r="C496">
        <f t="shared" si="9"/>
        <v>3.9548022598870061</v>
      </c>
    </row>
    <row r="497" spans="1:3" x14ac:dyDescent="0.3">
      <c r="A497" t="s">
        <v>25</v>
      </c>
      <c r="B497" t="s">
        <v>136</v>
      </c>
    </row>
    <row r="498" spans="1:3" x14ac:dyDescent="0.3">
      <c r="A498" s="6">
        <v>42832</v>
      </c>
      <c r="B498">
        <v>39</v>
      </c>
      <c r="C498">
        <f>$O$23*B498</f>
        <v>0.32635983263598323</v>
      </c>
    </row>
    <row r="499" spans="1:3" x14ac:dyDescent="0.3">
      <c r="A499" s="6">
        <v>42833</v>
      </c>
      <c r="B499">
        <v>46</v>
      </c>
      <c r="C499">
        <f t="shared" ref="C499:C562" si="10">$O$23*B499</f>
        <v>0.3849372384937238</v>
      </c>
    </row>
    <row r="500" spans="1:3" x14ac:dyDescent="0.3">
      <c r="A500" s="6">
        <v>42834</v>
      </c>
      <c r="B500">
        <v>51</v>
      </c>
      <c r="C500">
        <f t="shared" si="10"/>
        <v>0.42677824267782422</v>
      </c>
    </row>
    <row r="501" spans="1:3" x14ac:dyDescent="0.3">
      <c r="A501" s="6">
        <v>42835</v>
      </c>
      <c r="B501">
        <v>40</v>
      </c>
      <c r="C501">
        <f t="shared" si="10"/>
        <v>0.33472803347280333</v>
      </c>
    </row>
    <row r="502" spans="1:3" x14ac:dyDescent="0.3">
      <c r="A502" s="6">
        <v>42836</v>
      </c>
      <c r="B502">
        <v>38</v>
      </c>
      <c r="C502">
        <f t="shared" si="10"/>
        <v>0.31799163179916318</v>
      </c>
    </row>
    <row r="503" spans="1:3" x14ac:dyDescent="0.3">
      <c r="A503" s="6">
        <v>42837</v>
      </c>
      <c r="B503">
        <v>39</v>
      </c>
      <c r="C503">
        <f t="shared" si="10"/>
        <v>0.32635983263598323</v>
      </c>
    </row>
    <row r="504" spans="1:3" x14ac:dyDescent="0.3">
      <c r="A504" s="6">
        <v>42838</v>
      </c>
      <c r="B504">
        <v>37</v>
      </c>
      <c r="C504">
        <f t="shared" si="10"/>
        <v>0.30962343096234307</v>
      </c>
    </row>
    <row r="505" spans="1:3" x14ac:dyDescent="0.3">
      <c r="A505" s="6">
        <v>42839</v>
      </c>
      <c r="B505">
        <v>43</v>
      </c>
      <c r="C505">
        <f t="shared" si="10"/>
        <v>0.35983263598326359</v>
      </c>
    </row>
    <row r="506" spans="1:3" x14ac:dyDescent="0.3">
      <c r="A506" s="6">
        <v>42840</v>
      </c>
      <c r="B506">
        <v>44</v>
      </c>
      <c r="C506">
        <f t="shared" si="10"/>
        <v>0.36820083682008364</v>
      </c>
    </row>
    <row r="507" spans="1:3" x14ac:dyDescent="0.3">
      <c r="A507" s="6">
        <v>42841</v>
      </c>
      <c r="B507">
        <v>49</v>
      </c>
      <c r="C507">
        <f t="shared" si="10"/>
        <v>0.41004184100418406</v>
      </c>
    </row>
    <row r="508" spans="1:3" x14ac:dyDescent="0.3">
      <c r="A508" s="6">
        <v>42842</v>
      </c>
      <c r="B508">
        <v>45</v>
      </c>
      <c r="C508">
        <f t="shared" si="10"/>
        <v>0.37656903765690375</v>
      </c>
    </row>
    <row r="509" spans="1:3" x14ac:dyDescent="0.3">
      <c r="A509" s="6">
        <v>42843</v>
      </c>
      <c r="B509">
        <v>39</v>
      </c>
      <c r="C509">
        <f t="shared" si="10"/>
        <v>0.32635983263598323</v>
      </c>
    </row>
    <row r="510" spans="1:3" x14ac:dyDescent="0.3">
      <c r="A510" s="6">
        <v>42844</v>
      </c>
      <c r="B510">
        <v>36</v>
      </c>
      <c r="C510">
        <f t="shared" si="10"/>
        <v>0.30125523012552297</v>
      </c>
    </row>
    <row r="511" spans="1:3" x14ac:dyDescent="0.3">
      <c r="A511" s="6">
        <v>42845</v>
      </c>
      <c r="B511">
        <v>38</v>
      </c>
      <c r="C511">
        <f t="shared" si="10"/>
        <v>0.31799163179916318</v>
      </c>
    </row>
    <row r="512" spans="1:3" x14ac:dyDescent="0.3">
      <c r="A512" s="6">
        <v>42846</v>
      </c>
      <c r="B512">
        <v>46</v>
      </c>
      <c r="C512">
        <f t="shared" si="10"/>
        <v>0.3849372384937238</v>
      </c>
    </row>
    <row r="513" spans="1:3" x14ac:dyDescent="0.3">
      <c r="A513" s="6">
        <v>42847</v>
      </c>
      <c r="B513">
        <v>46</v>
      </c>
      <c r="C513">
        <f t="shared" si="10"/>
        <v>0.3849372384937238</v>
      </c>
    </row>
    <row r="514" spans="1:3" x14ac:dyDescent="0.3">
      <c r="A514" s="6">
        <v>42848</v>
      </c>
      <c r="B514">
        <v>48</v>
      </c>
      <c r="C514">
        <f t="shared" si="10"/>
        <v>0.40167364016736395</v>
      </c>
    </row>
    <row r="515" spans="1:3" x14ac:dyDescent="0.3">
      <c r="A515" s="6">
        <v>42849</v>
      </c>
      <c r="B515">
        <v>41</v>
      </c>
      <c r="C515">
        <f t="shared" si="10"/>
        <v>0.34309623430962338</v>
      </c>
    </row>
    <row r="516" spans="1:3" x14ac:dyDescent="0.3">
      <c r="A516" s="6">
        <v>42850</v>
      </c>
      <c r="B516">
        <v>40</v>
      </c>
      <c r="C516">
        <f t="shared" si="10"/>
        <v>0.33472803347280333</v>
      </c>
    </row>
    <row r="517" spans="1:3" x14ac:dyDescent="0.3">
      <c r="A517" s="6">
        <v>42851</v>
      </c>
      <c r="B517">
        <v>38</v>
      </c>
      <c r="C517">
        <f t="shared" si="10"/>
        <v>0.31799163179916318</v>
      </c>
    </row>
    <row r="518" spans="1:3" x14ac:dyDescent="0.3">
      <c r="A518" s="6">
        <v>42852</v>
      </c>
      <c r="B518">
        <v>36</v>
      </c>
      <c r="C518">
        <f t="shared" si="10"/>
        <v>0.30125523012552297</v>
      </c>
    </row>
    <row r="519" spans="1:3" x14ac:dyDescent="0.3">
      <c r="A519" s="6">
        <v>42853</v>
      </c>
      <c r="B519">
        <v>37</v>
      </c>
      <c r="C519">
        <f t="shared" si="10"/>
        <v>0.30962343096234307</v>
      </c>
    </row>
    <row r="520" spans="1:3" x14ac:dyDescent="0.3">
      <c r="A520" s="6">
        <v>42854</v>
      </c>
      <c r="B520">
        <v>42</v>
      </c>
      <c r="C520">
        <f t="shared" si="10"/>
        <v>0.35146443514644349</v>
      </c>
    </row>
    <row r="521" spans="1:3" x14ac:dyDescent="0.3">
      <c r="A521" s="6">
        <v>42855</v>
      </c>
      <c r="B521">
        <v>49</v>
      </c>
      <c r="C521">
        <f t="shared" si="10"/>
        <v>0.41004184100418406</v>
      </c>
    </row>
    <row r="522" spans="1:3" x14ac:dyDescent="0.3">
      <c r="A522" s="6">
        <v>42856</v>
      </c>
      <c r="B522">
        <v>49</v>
      </c>
      <c r="C522">
        <f t="shared" si="10"/>
        <v>0.41004184100418406</v>
      </c>
    </row>
    <row r="523" spans="1:3" x14ac:dyDescent="0.3">
      <c r="A523" s="6">
        <v>42857</v>
      </c>
      <c r="B523">
        <v>42</v>
      </c>
      <c r="C523">
        <f t="shared" si="10"/>
        <v>0.35146443514644349</v>
      </c>
    </row>
    <row r="524" spans="1:3" x14ac:dyDescent="0.3">
      <c r="A524" s="6">
        <v>42858</v>
      </c>
      <c r="B524">
        <v>39</v>
      </c>
      <c r="C524">
        <f t="shared" si="10"/>
        <v>0.32635983263598323</v>
      </c>
    </row>
    <row r="525" spans="1:3" x14ac:dyDescent="0.3">
      <c r="A525" s="6">
        <v>42859</v>
      </c>
      <c r="B525">
        <v>38</v>
      </c>
      <c r="C525">
        <f t="shared" si="10"/>
        <v>0.31799163179916318</v>
      </c>
    </row>
    <row r="526" spans="1:3" x14ac:dyDescent="0.3">
      <c r="A526" s="6">
        <v>42860</v>
      </c>
      <c r="B526">
        <v>43</v>
      </c>
      <c r="C526">
        <f t="shared" si="10"/>
        <v>0.35983263598326359</v>
      </c>
    </row>
    <row r="527" spans="1:3" x14ac:dyDescent="0.3">
      <c r="A527" s="6">
        <v>42861</v>
      </c>
      <c r="B527">
        <v>46</v>
      </c>
      <c r="C527">
        <f t="shared" si="10"/>
        <v>0.3849372384937238</v>
      </c>
    </row>
    <row r="528" spans="1:3" x14ac:dyDescent="0.3">
      <c r="A528" s="6">
        <v>42862</v>
      </c>
      <c r="B528">
        <v>50</v>
      </c>
      <c r="C528">
        <f t="shared" si="10"/>
        <v>0.41841004184100417</v>
      </c>
    </row>
    <row r="529" spans="1:3" x14ac:dyDescent="0.3">
      <c r="A529" s="6">
        <v>42863</v>
      </c>
      <c r="B529">
        <v>40</v>
      </c>
      <c r="C529">
        <f t="shared" si="10"/>
        <v>0.33472803347280333</v>
      </c>
    </row>
    <row r="530" spans="1:3" x14ac:dyDescent="0.3">
      <c r="A530" s="6">
        <v>42864</v>
      </c>
      <c r="B530">
        <v>37</v>
      </c>
      <c r="C530">
        <f t="shared" si="10"/>
        <v>0.30962343096234307</v>
      </c>
    </row>
    <row r="531" spans="1:3" x14ac:dyDescent="0.3">
      <c r="A531" s="6">
        <v>42865</v>
      </c>
      <c r="B531">
        <v>37</v>
      </c>
      <c r="C531">
        <f t="shared" si="10"/>
        <v>0.30962343096234307</v>
      </c>
    </row>
    <row r="532" spans="1:3" x14ac:dyDescent="0.3">
      <c r="A532" s="6">
        <v>42866</v>
      </c>
      <c r="B532">
        <v>37</v>
      </c>
      <c r="C532">
        <f t="shared" si="10"/>
        <v>0.30962343096234307</v>
      </c>
    </row>
    <row r="533" spans="1:3" x14ac:dyDescent="0.3">
      <c r="A533" s="6">
        <v>42867</v>
      </c>
      <c r="B533">
        <v>38</v>
      </c>
      <c r="C533">
        <f t="shared" si="10"/>
        <v>0.31799163179916318</v>
      </c>
    </row>
    <row r="534" spans="1:3" x14ac:dyDescent="0.3">
      <c r="A534" s="6">
        <v>42868</v>
      </c>
      <c r="B534">
        <v>44</v>
      </c>
      <c r="C534">
        <f t="shared" si="10"/>
        <v>0.36820083682008364</v>
      </c>
    </row>
    <row r="535" spans="1:3" x14ac:dyDescent="0.3">
      <c r="A535" s="6">
        <v>42869</v>
      </c>
      <c r="B535">
        <v>48</v>
      </c>
      <c r="C535">
        <f t="shared" si="10"/>
        <v>0.40167364016736395</v>
      </c>
    </row>
    <row r="536" spans="1:3" x14ac:dyDescent="0.3">
      <c r="A536" s="6">
        <v>42870</v>
      </c>
      <c r="B536">
        <v>41</v>
      </c>
      <c r="C536">
        <f t="shared" si="10"/>
        <v>0.34309623430962338</v>
      </c>
    </row>
    <row r="537" spans="1:3" x14ac:dyDescent="0.3">
      <c r="A537" s="6">
        <v>42871</v>
      </c>
      <c r="B537">
        <v>38</v>
      </c>
      <c r="C537">
        <f t="shared" si="10"/>
        <v>0.31799163179916318</v>
      </c>
    </row>
    <row r="538" spans="1:3" x14ac:dyDescent="0.3">
      <c r="A538" s="6">
        <v>42872</v>
      </c>
      <c r="B538">
        <v>36</v>
      </c>
      <c r="C538">
        <f t="shared" si="10"/>
        <v>0.30125523012552297</v>
      </c>
    </row>
    <row r="539" spans="1:3" x14ac:dyDescent="0.3">
      <c r="A539" s="6">
        <v>42873</v>
      </c>
      <c r="B539">
        <v>36</v>
      </c>
      <c r="C539">
        <f t="shared" si="10"/>
        <v>0.30125523012552297</v>
      </c>
    </row>
    <row r="540" spans="1:3" x14ac:dyDescent="0.3">
      <c r="A540" s="6">
        <v>42874</v>
      </c>
      <c r="B540">
        <v>38</v>
      </c>
      <c r="C540">
        <f t="shared" si="10"/>
        <v>0.31799163179916318</v>
      </c>
    </row>
    <row r="541" spans="1:3" x14ac:dyDescent="0.3">
      <c r="A541" s="6">
        <v>42875</v>
      </c>
      <c r="B541">
        <v>45</v>
      </c>
      <c r="C541">
        <f t="shared" si="10"/>
        <v>0.37656903765690375</v>
      </c>
    </row>
    <row r="542" spans="1:3" x14ac:dyDescent="0.3">
      <c r="A542" s="6">
        <v>42876</v>
      </c>
      <c r="B542">
        <v>49</v>
      </c>
      <c r="C542">
        <f t="shared" si="10"/>
        <v>0.41004184100418406</v>
      </c>
    </row>
    <row r="543" spans="1:3" x14ac:dyDescent="0.3">
      <c r="A543" s="6">
        <v>42877</v>
      </c>
      <c r="B543">
        <v>43</v>
      </c>
      <c r="C543">
        <f t="shared" si="10"/>
        <v>0.35983263598326359</v>
      </c>
    </row>
    <row r="544" spans="1:3" x14ac:dyDescent="0.3">
      <c r="A544" s="6">
        <v>42878</v>
      </c>
      <c r="B544">
        <v>42</v>
      </c>
      <c r="C544">
        <f t="shared" si="10"/>
        <v>0.35146443514644349</v>
      </c>
    </row>
    <row r="545" spans="1:3" x14ac:dyDescent="0.3">
      <c r="A545" s="6">
        <v>42879</v>
      </c>
      <c r="B545">
        <v>69</v>
      </c>
      <c r="C545">
        <f t="shared" si="10"/>
        <v>0.57740585774058573</v>
      </c>
    </row>
    <row r="546" spans="1:3" x14ac:dyDescent="0.3">
      <c r="A546" s="6">
        <v>42880</v>
      </c>
      <c r="B546">
        <v>79</v>
      </c>
      <c r="C546">
        <f t="shared" si="10"/>
        <v>0.66108786610878656</v>
      </c>
    </row>
    <row r="547" spans="1:3" x14ac:dyDescent="0.3">
      <c r="A547" s="6">
        <v>42881</v>
      </c>
      <c r="B547">
        <v>59</v>
      </c>
      <c r="C547">
        <f t="shared" si="10"/>
        <v>0.49372384937238489</v>
      </c>
    </row>
    <row r="548" spans="1:3" x14ac:dyDescent="0.3">
      <c r="A548" s="6">
        <v>42882</v>
      </c>
      <c r="B548">
        <v>59</v>
      </c>
      <c r="C548">
        <f t="shared" si="10"/>
        <v>0.49372384937238489</v>
      </c>
    </row>
    <row r="549" spans="1:3" x14ac:dyDescent="0.3">
      <c r="A549" s="6">
        <v>42883</v>
      </c>
      <c r="B549">
        <v>63</v>
      </c>
      <c r="C549">
        <f t="shared" si="10"/>
        <v>0.5271966527196652</v>
      </c>
    </row>
    <row r="550" spans="1:3" x14ac:dyDescent="0.3">
      <c r="A550" s="6">
        <v>42884</v>
      </c>
      <c r="B550">
        <v>54</v>
      </c>
      <c r="C550">
        <f t="shared" si="10"/>
        <v>0.45188284518828448</v>
      </c>
    </row>
    <row r="551" spans="1:3" x14ac:dyDescent="0.3">
      <c r="A551" s="6">
        <v>42885</v>
      </c>
      <c r="B551">
        <v>49</v>
      </c>
      <c r="C551">
        <f t="shared" si="10"/>
        <v>0.41004184100418406</v>
      </c>
    </row>
    <row r="552" spans="1:3" x14ac:dyDescent="0.3">
      <c r="A552" s="6">
        <v>42886</v>
      </c>
      <c r="B552">
        <v>46</v>
      </c>
      <c r="C552">
        <f t="shared" si="10"/>
        <v>0.3849372384937238</v>
      </c>
    </row>
    <row r="553" spans="1:3" x14ac:dyDescent="0.3">
      <c r="A553" s="6">
        <v>42887</v>
      </c>
      <c r="B553">
        <v>46</v>
      </c>
      <c r="C553">
        <f t="shared" si="10"/>
        <v>0.3849372384937238</v>
      </c>
    </row>
    <row r="554" spans="1:3" x14ac:dyDescent="0.3">
      <c r="A554" s="6">
        <v>42888</v>
      </c>
      <c r="B554">
        <v>50</v>
      </c>
      <c r="C554">
        <f t="shared" si="10"/>
        <v>0.41841004184100417</v>
      </c>
    </row>
    <row r="555" spans="1:3" x14ac:dyDescent="0.3">
      <c r="A555" s="6">
        <v>42889</v>
      </c>
      <c r="B555">
        <v>55</v>
      </c>
      <c r="C555">
        <f t="shared" si="10"/>
        <v>0.46025104602510458</v>
      </c>
    </row>
    <row r="556" spans="1:3" x14ac:dyDescent="0.3">
      <c r="A556" s="6">
        <v>42890</v>
      </c>
      <c r="B556">
        <v>63</v>
      </c>
      <c r="C556">
        <f t="shared" si="10"/>
        <v>0.5271966527196652</v>
      </c>
    </row>
    <row r="557" spans="1:3" x14ac:dyDescent="0.3">
      <c r="A557" s="6">
        <v>42891</v>
      </c>
      <c r="B557">
        <v>54</v>
      </c>
      <c r="C557">
        <f t="shared" si="10"/>
        <v>0.45188284518828448</v>
      </c>
    </row>
    <row r="558" spans="1:3" x14ac:dyDescent="0.3">
      <c r="A558" s="6">
        <v>42892</v>
      </c>
      <c r="B558">
        <v>51</v>
      </c>
      <c r="C558">
        <f t="shared" si="10"/>
        <v>0.42677824267782422</v>
      </c>
    </row>
    <row r="559" spans="1:3" x14ac:dyDescent="0.3">
      <c r="A559" s="6">
        <v>42893</v>
      </c>
      <c r="B559">
        <v>48</v>
      </c>
      <c r="C559">
        <f t="shared" si="10"/>
        <v>0.40167364016736395</v>
      </c>
    </row>
    <row r="560" spans="1:3" x14ac:dyDescent="0.3">
      <c r="A560" s="6">
        <v>42894</v>
      </c>
      <c r="B560">
        <v>46</v>
      </c>
      <c r="C560">
        <f t="shared" si="10"/>
        <v>0.3849372384937238</v>
      </c>
    </row>
    <row r="561" spans="1:3" x14ac:dyDescent="0.3">
      <c r="A561" s="6">
        <v>42895</v>
      </c>
      <c r="B561">
        <v>48</v>
      </c>
      <c r="C561">
        <f t="shared" si="10"/>
        <v>0.40167364016736395</v>
      </c>
    </row>
    <row r="562" spans="1:3" x14ac:dyDescent="0.3">
      <c r="A562" s="6">
        <v>42896</v>
      </c>
      <c r="B562">
        <v>53</v>
      </c>
      <c r="C562">
        <f t="shared" si="10"/>
        <v>0.44351464435146437</v>
      </c>
    </row>
    <row r="563" spans="1:3" x14ac:dyDescent="0.3">
      <c r="A563" s="6">
        <v>42897</v>
      </c>
      <c r="B563">
        <v>62</v>
      </c>
      <c r="C563">
        <f t="shared" ref="C563:C589" si="11">$O$23*B563</f>
        <v>0.5188284518828451</v>
      </c>
    </row>
    <row r="564" spans="1:3" x14ac:dyDescent="0.3">
      <c r="A564" s="6">
        <v>42898</v>
      </c>
      <c r="B564">
        <v>52</v>
      </c>
      <c r="C564">
        <f t="shared" si="11"/>
        <v>0.43514644351464432</v>
      </c>
    </row>
    <row r="565" spans="1:3" x14ac:dyDescent="0.3">
      <c r="A565" s="6">
        <v>42899</v>
      </c>
      <c r="B565">
        <v>51</v>
      </c>
      <c r="C565">
        <f t="shared" si="11"/>
        <v>0.42677824267782422</v>
      </c>
    </row>
    <row r="566" spans="1:3" x14ac:dyDescent="0.3">
      <c r="A566" s="6">
        <v>42900</v>
      </c>
      <c r="B566">
        <v>46</v>
      </c>
      <c r="C566">
        <f t="shared" si="11"/>
        <v>0.3849372384937238</v>
      </c>
    </row>
    <row r="567" spans="1:3" x14ac:dyDescent="0.3">
      <c r="A567" s="6">
        <v>42901</v>
      </c>
      <c r="B567">
        <v>48</v>
      </c>
      <c r="C567">
        <f t="shared" si="11"/>
        <v>0.40167364016736395</v>
      </c>
    </row>
    <row r="568" spans="1:3" x14ac:dyDescent="0.3">
      <c r="A568" s="6">
        <v>42902</v>
      </c>
      <c r="B568">
        <v>51</v>
      </c>
      <c r="C568">
        <f t="shared" si="11"/>
        <v>0.42677824267782422</v>
      </c>
    </row>
    <row r="569" spans="1:3" x14ac:dyDescent="0.3">
      <c r="A569" s="6">
        <v>42903</v>
      </c>
      <c r="B569">
        <v>61</v>
      </c>
      <c r="C569">
        <f t="shared" si="11"/>
        <v>0.5104602510460251</v>
      </c>
    </row>
    <row r="570" spans="1:3" x14ac:dyDescent="0.3">
      <c r="A570" s="6">
        <v>42904</v>
      </c>
      <c r="B570">
        <v>66</v>
      </c>
      <c r="C570">
        <f t="shared" si="11"/>
        <v>0.55230125523012552</v>
      </c>
    </row>
    <row r="571" spans="1:3" x14ac:dyDescent="0.3">
      <c r="A571" s="6">
        <v>42905</v>
      </c>
      <c r="B571">
        <v>58</v>
      </c>
      <c r="C571">
        <f t="shared" si="11"/>
        <v>0.48535564853556479</v>
      </c>
    </row>
    <row r="572" spans="1:3" x14ac:dyDescent="0.3">
      <c r="A572" s="6">
        <v>42906</v>
      </c>
      <c r="B572">
        <v>52</v>
      </c>
      <c r="C572">
        <f t="shared" si="11"/>
        <v>0.43514644351464432</v>
      </c>
    </row>
    <row r="573" spans="1:3" x14ac:dyDescent="0.3">
      <c r="A573" s="6">
        <v>42907</v>
      </c>
      <c r="B573">
        <v>75</v>
      </c>
      <c r="C573">
        <f t="shared" si="11"/>
        <v>0.62761506276150625</v>
      </c>
    </row>
    <row r="574" spans="1:3" x14ac:dyDescent="0.3">
      <c r="A574" s="6">
        <v>42908</v>
      </c>
      <c r="B574">
        <v>85</v>
      </c>
      <c r="C574">
        <f t="shared" si="11"/>
        <v>0.71129707112970708</v>
      </c>
    </row>
    <row r="575" spans="1:3" x14ac:dyDescent="0.3">
      <c r="A575" s="6">
        <v>42909</v>
      </c>
      <c r="B575">
        <v>67</v>
      </c>
      <c r="C575">
        <f t="shared" si="11"/>
        <v>0.56066945606694552</v>
      </c>
    </row>
    <row r="576" spans="1:3" x14ac:dyDescent="0.3">
      <c r="A576" s="6">
        <v>42910</v>
      </c>
      <c r="B576">
        <v>69</v>
      </c>
      <c r="C576">
        <f t="shared" si="11"/>
        <v>0.57740585774058573</v>
      </c>
    </row>
    <row r="577" spans="1:3" x14ac:dyDescent="0.3">
      <c r="A577" s="6">
        <v>42911</v>
      </c>
      <c r="B577">
        <v>79</v>
      </c>
      <c r="C577">
        <f t="shared" si="11"/>
        <v>0.66108786610878656</v>
      </c>
    </row>
    <row r="578" spans="1:3" x14ac:dyDescent="0.3">
      <c r="A578" s="6">
        <v>42912</v>
      </c>
      <c r="B578">
        <v>67</v>
      </c>
      <c r="C578">
        <f t="shared" si="11"/>
        <v>0.56066945606694552</v>
      </c>
    </row>
    <row r="579" spans="1:3" x14ac:dyDescent="0.3">
      <c r="A579" s="6">
        <v>42913</v>
      </c>
      <c r="B579">
        <v>61</v>
      </c>
      <c r="C579">
        <f t="shared" si="11"/>
        <v>0.5104602510460251</v>
      </c>
    </row>
    <row r="580" spans="1:3" x14ac:dyDescent="0.3">
      <c r="A580" s="6">
        <v>42914</v>
      </c>
      <c r="B580">
        <v>62</v>
      </c>
      <c r="C580">
        <f t="shared" si="11"/>
        <v>0.5188284518828451</v>
      </c>
    </row>
    <row r="581" spans="1:3" x14ac:dyDescent="0.3">
      <c r="A581" s="6">
        <v>42915</v>
      </c>
      <c r="B581">
        <v>62</v>
      </c>
      <c r="C581">
        <f t="shared" si="11"/>
        <v>0.5188284518828451</v>
      </c>
    </row>
    <row r="582" spans="1:3" x14ac:dyDescent="0.3">
      <c r="A582" s="6">
        <v>42916</v>
      </c>
      <c r="B582">
        <v>61</v>
      </c>
      <c r="C582">
        <f t="shared" si="11"/>
        <v>0.5104602510460251</v>
      </c>
    </row>
    <row r="583" spans="1:3" x14ac:dyDescent="0.3">
      <c r="A583" s="6">
        <v>42917</v>
      </c>
      <c r="B583">
        <v>81</v>
      </c>
      <c r="C583">
        <f t="shared" si="11"/>
        <v>0.67782426778242677</v>
      </c>
    </row>
    <row r="584" spans="1:3" x14ac:dyDescent="0.3">
      <c r="A584" s="6">
        <v>42918</v>
      </c>
      <c r="B584">
        <v>100</v>
      </c>
      <c r="C584">
        <f t="shared" si="11"/>
        <v>0.83682008368200833</v>
      </c>
    </row>
    <row r="585" spans="1:3" x14ac:dyDescent="0.3">
      <c r="A585" s="6">
        <v>42919</v>
      </c>
      <c r="B585">
        <v>95</v>
      </c>
      <c r="C585">
        <f t="shared" si="11"/>
        <v>0.79497907949790791</v>
      </c>
    </row>
    <row r="586" spans="1:3" x14ac:dyDescent="0.3">
      <c r="A586" s="6">
        <v>42920</v>
      </c>
      <c r="B586">
        <v>87</v>
      </c>
      <c r="C586">
        <f t="shared" si="11"/>
        <v>0.72803347280334718</v>
      </c>
    </row>
    <row r="587" spans="1:3" x14ac:dyDescent="0.3">
      <c r="A587" s="6">
        <v>42921</v>
      </c>
      <c r="B587">
        <v>83</v>
      </c>
      <c r="C587">
        <f t="shared" si="11"/>
        <v>0.69456066945606687</v>
      </c>
    </row>
    <row r="588" spans="1:3" x14ac:dyDescent="0.3">
      <c r="A588" s="6">
        <v>42922</v>
      </c>
      <c r="B588">
        <v>88</v>
      </c>
      <c r="C588">
        <f t="shared" si="11"/>
        <v>0.73640167364016729</v>
      </c>
    </row>
    <row r="589" spans="1:3" x14ac:dyDescent="0.3">
      <c r="A589" s="6">
        <v>42923</v>
      </c>
      <c r="B589">
        <v>89</v>
      </c>
      <c r="C589">
        <f t="shared" si="11"/>
        <v>0.74476987447698739</v>
      </c>
    </row>
    <row r="590" spans="1:3" x14ac:dyDescent="0.3">
      <c r="A590" t="s">
        <v>25</v>
      </c>
      <c r="B590" t="s">
        <v>136</v>
      </c>
    </row>
    <row r="591" spans="1:3" x14ac:dyDescent="0.3">
      <c r="A591" s="6">
        <v>43479</v>
      </c>
      <c r="B591">
        <v>10</v>
      </c>
      <c r="C591">
        <f>$O$24*B591</f>
        <v>0.88235294117647067</v>
      </c>
    </row>
    <row r="592" spans="1:3" x14ac:dyDescent="0.3">
      <c r="A592" s="6">
        <v>43480</v>
      </c>
      <c r="B592">
        <v>6</v>
      </c>
      <c r="C592">
        <f t="shared" ref="C592:C655" si="12">$O$24*B592</f>
        <v>0.52941176470588236</v>
      </c>
    </row>
    <row r="593" spans="1:3" x14ac:dyDescent="0.3">
      <c r="A593" s="6">
        <v>43481</v>
      </c>
      <c r="B593">
        <v>5</v>
      </c>
      <c r="C593">
        <f t="shared" si="12"/>
        <v>0.44117647058823534</v>
      </c>
    </row>
    <row r="594" spans="1:3" x14ac:dyDescent="0.3">
      <c r="A594" s="6">
        <v>43482</v>
      </c>
      <c r="B594">
        <v>5</v>
      </c>
      <c r="C594">
        <f t="shared" si="12"/>
        <v>0.44117647058823534</v>
      </c>
    </row>
    <row r="595" spans="1:3" x14ac:dyDescent="0.3">
      <c r="A595" s="6">
        <v>43483</v>
      </c>
      <c r="B595">
        <v>5</v>
      </c>
      <c r="C595">
        <f t="shared" si="12"/>
        <v>0.44117647058823534</v>
      </c>
    </row>
    <row r="596" spans="1:3" x14ac:dyDescent="0.3">
      <c r="A596" s="6">
        <v>43484</v>
      </c>
      <c r="B596">
        <v>6</v>
      </c>
      <c r="C596">
        <f t="shared" si="12"/>
        <v>0.52941176470588236</v>
      </c>
    </row>
    <row r="597" spans="1:3" x14ac:dyDescent="0.3">
      <c r="A597" s="6">
        <v>43485</v>
      </c>
      <c r="B597">
        <v>6</v>
      </c>
      <c r="C597">
        <f t="shared" si="12"/>
        <v>0.52941176470588236</v>
      </c>
    </row>
    <row r="598" spans="1:3" x14ac:dyDescent="0.3">
      <c r="A598" s="6">
        <v>43486</v>
      </c>
      <c r="B598">
        <v>5</v>
      </c>
      <c r="C598">
        <f t="shared" si="12"/>
        <v>0.44117647058823534</v>
      </c>
    </row>
    <row r="599" spans="1:3" x14ac:dyDescent="0.3">
      <c r="A599" s="6">
        <v>43487</v>
      </c>
      <c r="B599">
        <v>4</v>
      </c>
      <c r="C599">
        <f t="shared" si="12"/>
        <v>0.35294117647058826</v>
      </c>
    </row>
    <row r="600" spans="1:3" x14ac:dyDescent="0.3">
      <c r="A600" s="6">
        <v>43488</v>
      </c>
      <c r="B600">
        <v>4</v>
      </c>
      <c r="C600">
        <f t="shared" si="12"/>
        <v>0.35294117647058826</v>
      </c>
    </row>
    <row r="601" spans="1:3" x14ac:dyDescent="0.3">
      <c r="A601" s="6">
        <v>43489</v>
      </c>
      <c r="B601">
        <v>4</v>
      </c>
      <c r="C601">
        <f t="shared" si="12"/>
        <v>0.35294117647058826</v>
      </c>
    </row>
    <row r="602" spans="1:3" x14ac:dyDescent="0.3">
      <c r="A602" s="6">
        <v>43490</v>
      </c>
      <c r="B602">
        <v>4</v>
      </c>
      <c r="C602">
        <f t="shared" si="12"/>
        <v>0.35294117647058826</v>
      </c>
    </row>
    <row r="603" spans="1:3" x14ac:dyDescent="0.3">
      <c r="A603" s="6">
        <v>43491</v>
      </c>
      <c r="B603">
        <v>5</v>
      </c>
      <c r="C603">
        <f t="shared" si="12"/>
        <v>0.44117647058823534</v>
      </c>
    </row>
    <row r="604" spans="1:3" x14ac:dyDescent="0.3">
      <c r="A604" s="6">
        <v>43492</v>
      </c>
      <c r="B604">
        <v>6</v>
      </c>
      <c r="C604">
        <f t="shared" si="12"/>
        <v>0.52941176470588236</v>
      </c>
    </row>
    <row r="605" spans="1:3" x14ac:dyDescent="0.3">
      <c r="A605" s="6">
        <v>43493</v>
      </c>
      <c r="B605">
        <v>4</v>
      </c>
      <c r="C605">
        <f t="shared" si="12"/>
        <v>0.35294117647058826</v>
      </c>
    </row>
    <row r="606" spans="1:3" x14ac:dyDescent="0.3">
      <c r="A606" s="6">
        <v>43494</v>
      </c>
      <c r="B606">
        <v>4</v>
      </c>
      <c r="C606">
        <f t="shared" si="12"/>
        <v>0.35294117647058826</v>
      </c>
    </row>
    <row r="607" spans="1:3" x14ac:dyDescent="0.3">
      <c r="A607" s="6">
        <v>43495</v>
      </c>
      <c r="B607">
        <v>4</v>
      </c>
      <c r="C607">
        <f t="shared" si="12"/>
        <v>0.35294117647058826</v>
      </c>
    </row>
    <row r="608" spans="1:3" x14ac:dyDescent="0.3">
      <c r="A608" s="6">
        <v>43496</v>
      </c>
      <c r="B608">
        <v>4</v>
      </c>
      <c r="C608">
        <f t="shared" si="12"/>
        <v>0.35294117647058826</v>
      </c>
    </row>
    <row r="609" spans="1:3" x14ac:dyDescent="0.3">
      <c r="A609" s="6">
        <v>43497</v>
      </c>
      <c r="B609">
        <v>4</v>
      </c>
      <c r="C609">
        <f t="shared" si="12"/>
        <v>0.35294117647058826</v>
      </c>
    </row>
    <row r="610" spans="1:3" x14ac:dyDescent="0.3">
      <c r="A610" s="6">
        <v>43498</v>
      </c>
      <c r="B610">
        <v>5</v>
      </c>
      <c r="C610">
        <f t="shared" si="12"/>
        <v>0.44117647058823534</v>
      </c>
    </row>
    <row r="611" spans="1:3" x14ac:dyDescent="0.3">
      <c r="A611" s="6">
        <v>43499</v>
      </c>
      <c r="B611">
        <v>5</v>
      </c>
      <c r="C611">
        <f t="shared" si="12"/>
        <v>0.44117647058823534</v>
      </c>
    </row>
    <row r="612" spans="1:3" x14ac:dyDescent="0.3">
      <c r="A612" s="6">
        <v>43500</v>
      </c>
      <c r="B612">
        <v>6</v>
      </c>
      <c r="C612">
        <f t="shared" si="12"/>
        <v>0.52941176470588236</v>
      </c>
    </row>
    <row r="613" spans="1:3" x14ac:dyDescent="0.3">
      <c r="A613" s="6">
        <v>43501</v>
      </c>
      <c r="B613">
        <v>5</v>
      </c>
      <c r="C613">
        <f t="shared" si="12"/>
        <v>0.44117647058823534</v>
      </c>
    </row>
    <row r="614" spans="1:3" x14ac:dyDescent="0.3">
      <c r="A614" s="6">
        <v>43502</v>
      </c>
      <c r="B614">
        <v>5</v>
      </c>
      <c r="C614">
        <f t="shared" si="12"/>
        <v>0.44117647058823534</v>
      </c>
    </row>
    <row r="615" spans="1:3" x14ac:dyDescent="0.3">
      <c r="A615" s="6">
        <v>43503</v>
      </c>
      <c r="B615">
        <v>5</v>
      </c>
      <c r="C615">
        <f t="shared" si="12"/>
        <v>0.44117647058823534</v>
      </c>
    </row>
    <row r="616" spans="1:3" x14ac:dyDescent="0.3">
      <c r="A616" s="6">
        <v>43504</v>
      </c>
      <c r="B616">
        <v>5</v>
      </c>
      <c r="C616">
        <f t="shared" si="12"/>
        <v>0.44117647058823534</v>
      </c>
    </row>
    <row r="617" spans="1:3" x14ac:dyDescent="0.3">
      <c r="A617" s="6">
        <v>43505</v>
      </c>
      <c r="B617">
        <v>5</v>
      </c>
      <c r="C617">
        <f t="shared" si="12"/>
        <v>0.44117647058823534</v>
      </c>
    </row>
    <row r="618" spans="1:3" x14ac:dyDescent="0.3">
      <c r="A618" s="6">
        <v>43506</v>
      </c>
      <c r="B618">
        <v>6</v>
      </c>
      <c r="C618">
        <f t="shared" si="12"/>
        <v>0.52941176470588236</v>
      </c>
    </row>
    <row r="619" spans="1:3" x14ac:dyDescent="0.3">
      <c r="A619" s="6">
        <v>43507</v>
      </c>
      <c r="B619">
        <v>5</v>
      </c>
      <c r="C619">
        <f t="shared" si="12"/>
        <v>0.44117647058823534</v>
      </c>
    </row>
    <row r="620" spans="1:3" x14ac:dyDescent="0.3">
      <c r="A620" s="6">
        <v>43508</v>
      </c>
      <c r="B620">
        <v>4</v>
      </c>
      <c r="C620">
        <f t="shared" si="12"/>
        <v>0.35294117647058826</v>
      </c>
    </row>
    <row r="621" spans="1:3" x14ac:dyDescent="0.3">
      <c r="A621" s="6">
        <v>43509</v>
      </c>
      <c r="B621">
        <v>4</v>
      </c>
      <c r="C621">
        <f t="shared" si="12"/>
        <v>0.35294117647058826</v>
      </c>
    </row>
    <row r="622" spans="1:3" x14ac:dyDescent="0.3">
      <c r="A622" s="6">
        <v>43510</v>
      </c>
      <c r="B622">
        <v>4</v>
      </c>
      <c r="C622">
        <f t="shared" si="12"/>
        <v>0.35294117647058826</v>
      </c>
    </row>
    <row r="623" spans="1:3" x14ac:dyDescent="0.3">
      <c r="A623" s="6">
        <v>43511</v>
      </c>
      <c r="B623">
        <v>4</v>
      </c>
      <c r="C623">
        <f t="shared" si="12"/>
        <v>0.35294117647058826</v>
      </c>
    </row>
    <row r="624" spans="1:3" x14ac:dyDescent="0.3">
      <c r="A624" s="6">
        <v>43512</v>
      </c>
      <c r="B624">
        <v>5</v>
      </c>
      <c r="C624">
        <f t="shared" si="12"/>
        <v>0.44117647058823534</v>
      </c>
    </row>
    <row r="625" spans="1:3" x14ac:dyDescent="0.3">
      <c r="A625" s="6">
        <v>43513</v>
      </c>
      <c r="B625">
        <v>5</v>
      </c>
      <c r="C625">
        <f t="shared" si="12"/>
        <v>0.44117647058823534</v>
      </c>
    </row>
    <row r="626" spans="1:3" x14ac:dyDescent="0.3">
      <c r="A626" s="6">
        <v>43514</v>
      </c>
      <c r="B626">
        <v>5</v>
      </c>
      <c r="C626">
        <f t="shared" si="12"/>
        <v>0.44117647058823534</v>
      </c>
    </row>
    <row r="627" spans="1:3" x14ac:dyDescent="0.3">
      <c r="A627" s="6">
        <v>43515</v>
      </c>
      <c r="B627">
        <v>4</v>
      </c>
      <c r="C627">
        <f t="shared" si="12"/>
        <v>0.35294117647058826</v>
      </c>
    </row>
    <row r="628" spans="1:3" x14ac:dyDescent="0.3">
      <c r="A628" s="6">
        <v>43516</v>
      </c>
      <c r="B628">
        <v>4</v>
      </c>
      <c r="C628">
        <f t="shared" si="12"/>
        <v>0.35294117647058826</v>
      </c>
    </row>
    <row r="629" spans="1:3" x14ac:dyDescent="0.3">
      <c r="A629" s="6">
        <v>43517</v>
      </c>
      <c r="B629">
        <v>4</v>
      </c>
      <c r="C629">
        <f t="shared" si="12"/>
        <v>0.35294117647058826</v>
      </c>
    </row>
    <row r="630" spans="1:3" x14ac:dyDescent="0.3">
      <c r="A630" s="6">
        <v>43518</v>
      </c>
      <c r="B630">
        <v>4</v>
      </c>
      <c r="C630">
        <f t="shared" si="12"/>
        <v>0.35294117647058826</v>
      </c>
    </row>
    <row r="631" spans="1:3" x14ac:dyDescent="0.3">
      <c r="A631" s="6">
        <v>43519</v>
      </c>
      <c r="B631">
        <v>5</v>
      </c>
      <c r="C631">
        <f t="shared" si="12"/>
        <v>0.44117647058823534</v>
      </c>
    </row>
    <row r="632" spans="1:3" x14ac:dyDescent="0.3">
      <c r="A632" s="6">
        <v>43520</v>
      </c>
      <c r="B632">
        <v>6</v>
      </c>
      <c r="C632">
        <f t="shared" si="12"/>
        <v>0.52941176470588236</v>
      </c>
    </row>
    <row r="633" spans="1:3" x14ac:dyDescent="0.3">
      <c r="A633" s="6">
        <v>43521</v>
      </c>
      <c r="B633">
        <v>5</v>
      </c>
      <c r="C633">
        <f t="shared" si="12"/>
        <v>0.44117647058823534</v>
      </c>
    </row>
    <row r="634" spans="1:3" x14ac:dyDescent="0.3">
      <c r="A634" s="6">
        <v>43522</v>
      </c>
      <c r="B634">
        <v>5</v>
      </c>
      <c r="C634">
        <f t="shared" si="12"/>
        <v>0.44117647058823534</v>
      </c>
    </row>
    <row r="635" spans="1:3" x14ac:dyDescent="0.3">
      <c r="A635" s="6">
        <v>43523</v>
      </c>
      <c r="B635">
        <v>4</v>
      </c>
      <c r="C635">
        <f t="shared" si="12"/>
        <v>0.35294117647058826</v>
      </c>
    </row>
    <row r="636" spans="1:3" x14ac:dyDescent="0.3">
      <c r="A636" s="6">
        <v>43524</v>
      </c>
      <c r="B636">
        <v>5</v>
      </c>
      <c r="C636">
        <f t="shared" si="12"/>
        <v>0.44117647058823534</v>
      </c>
    </row>
    <row r="637" spans="1:3" x14ac:dyDescent="0.3">
      <c r="A637" s="6">
        <v>43525</v>
      </c>
      <c r="B637">
        <v>5</v>
      </c>
      <c r="C637">
        <f t="shared" si="12"/>
        <v>0.44117647058823534</v>
      </c>
    </row>
    <row r="638" spans="1:3" x14ac:dyDescent="0.3">
      <c r="A638" s="6">
        <v>43526</v>
      </c>
      <c r="B638">
        <v>6</v>
      </c>
      <c r="C638">
        <f t="shared" si="12"/>
        <v>0.52941176470588236</v>
      </c>
    </row>
    <row r="639" spans="1:3" x14ac:dyDescent="0.3">
      <c r="A639" s="6">
        <v>43527</v>
      </c>
      <c r="B639">
        <v>7</v>
      </c>
      <c r="C639">
        <f t="shared" si="12"/>
        <v>0.61764705882352944</v>
      </c>
    </row>
    <row r="640" spans="1:3" x14ac:dyDescent="0.3">
      <c r="A640" s="6">
        <v>43528</v>
      </c>
      <c r="B640">
        <v>6</v>
      </c>
      <c r="C640">
        <f t="shared" si="12"/>
        <v>0.52941176470588236</v>
      </c>
    </row>
    <row r="641" spans="1:3" x14ac:dyDescent="0.3">
      <c r="A641" s="6">
        <v>43529</v>
      </c>
      <c r="B641">
        <v>11</v>
      </c>
      <c r="C641">
        <f t="shared" si="12"/>
        <v>0.97058823529411775</v>
      </c>
    </row>
    <row r="642" spans="1:3" x14ac:dyDescent="0.3">
      <c r="A642" s="6">
        <v>43530</v>
      </c>
      <c r="B642">
        <v>11</v>
      </c>
      <c r="C642">
        <f t="shared" si="12"/>
        <v>0.97058823529411775</v>
      </c>
    </row>
    <row r="643" spans="1:3" x14ac:dyDescent="0.3">
      <c r="A643" s="6">
        <v>43531</v>
      </c>
      <c r="B643">
        <v>8</v>
      </c>
      <c r="C643">
        <f t="shared" si="12"/>
        <v>0.70588235294117652</v>
      </c>
    </row>
    <row r="644" spans="1:3" x14ac:dyDescent="0.3">
      <c r="A644" s="6">
        <v>43532</v>
      </c>
      <c r="B644">
        <v>7</v>
      </c>
      <c r="C644">
        <f t="shared" si="12"/>
        <v>0.61764705882352944</v>
      </c>
    </row>
    <row r="645" spans="1:3" x14ac:dyDescent="0.3">
      <c r="A645" s="6">
        <v>43533</v>
      </c>
      <c r="B645">
        <v>8</v>
      </c>
      <c r="C645">
        <f t="shared" si="12"/>
        <v>0.70588235294117652</v>
      </c>
    </row>
    <row r="646" spans="1:3" x14ac:dyDescent="0.3">
      <c r="A646" s="6">
        <v>43534</v>
      </c>
      <c r="B646">
        <v>8</v>
      </c>
      <c r="C646">
        <f t="shared" si="12"/>
        <v>0.70588235294117652</v>
      </c>
    </row>
    <row r="647" spans="1:3" x14ac:dyDescent="0.3">
      <c r="A647" s="6">
        <v>43535</v>
      </c>
      <c r="B647">
        <v>7</v>
      </c>
      <c r="C647">
        <f t="shared" si="12"/>
        <v>0.61764705882352944</v>
      </c>
    </row>
    <row r="648" spans="1:3" x14ac:dyDescent="0.3">
      <c r="A648" s="6">
        <v>43536</v>
      </c>
      <c r="B648">
        <v>7</v>
      </c>
      <c r="C648">
        <f t="shared" si="12"/>
        <v>0.61764705882352944</v>
      </c>
    </row>
    <row r="649" spans="1:3" x14ac:dyDescent="0.3">
      <c r="A649" s="6">
        <v>43537</v>
      </c>
      <c r="B649">
        <v>6</v>
      </c>
      <c r="C649">
        <f t="shared" si="12"/>
        <v>0.52941176470588236</v>
      </c>
    </row>
    <row r="650" spans="1:3" x14ac:dyDescent="0.3">
      <c r="A650" s="6">
        <v>43538</v>
      </c>
      <c r="B650">
        <v>6</v>
      </c>
      <c r="C650">
        <f t="shared" si="12"/>
        <v>0.52941176470588236</v>
      </c>
    </row>
    <row r="651" spans="1:3" x14ac:dyDescent="0.3">
      <c r="A651" s="6">
        <v>43539</v>
      </c>
      <c r="B651">
        <v>6</v>
      </c>
      <c r="C651">
        <f t="shared" si="12"/>
        <v>0.52941176470588236</v>
      </c>
    </row>
    <row r="652" spans="1:3" x14ac:dyDescent="0.3">
      <c r="A652" s="6">
        <v>43540</v>
      </c>
      <c r="B652">
        <v>7</v>
      </c>
      <c r="C652">
        <f t="shared" si="12"/>
        <v>0.61764705882352944</v>
      </c>
    </row>
    <row r="653" spans="1:3" x14ac:dyDescent="0.3">
      <c r="A653" s="6">
        <v>43541</v>
      </c>
      <c r="B653">
        <v>9</v>
      </c>
      <c r="C653">
        <f t="shared" si="12"/>
        <v>0.79411764705882359</v>
      </c>
    </row>
    <row r="654" spans="1:3" x14ac:dyDescent="0.3">
      <c r="A654" s="6">
        <v>43542</v>
      </c>
      <c r="B654">
        <v>7</v>
      </c>
      <c r="C654">
        <f t="shared" si="12"/>
        <v>0.61764705882352944</v>
      </c>
    </row>
    <row r="655" spans="1:3" x14ac:dyDescent="0.3">
      <c r="A655" s="6">
        <v>43543</v>
      </c>
      <c r="B655">
        <v>7</v>
      </c>
      <c r="C655">
        <f t="shared" si="12"/>
        <v>0.61764705882352944</v>
      </c>
    </row>
    <row r="656" spans="1:3" x14ac:dyDescent="0.3">
      <c r="A656" s="6">
        <v>43544</v>
      </c>
      <c r="B656">
        <v>7</v>
      </c>
      <c r="C656">
        <f t="shared" ref="C656:C681" si="13">$O$24*B656</f>
        <v>0.61764705882352944</v>
      </c>
    </row>
    <row r="657" spans="1:3" x14ac:dyDescent="0.3">
      <c r="A657" s="6">
        <v>43545</v>
      </c>
      <c r="B657">
        <v>7</v>
      </c>
      <c r="C657">
        <f t="shared" si="13"/>
        <v>0.61764705882352944</v>
      </c>
    </row>
    <row r="658" spans="1:3" x14ac:dyDescent="0.3">
      <c r="A658" s="6">
        <v>43546</v>
      </c>
      <c r="B658">
        <v>8</v>
      </c>
      <c r="C658">
        <f t="shared" si="13"/>
        <v>0.70588235294117652</v>
      </c>
    </row>
    <row r="659" spans="1:3" x14ac:dyDescent="0.3">
      <c r="A659" s="6">
        <v>43547</v>
      </c>
      <c r="B659">
        <v>8</v>
      </c>
      <c r="C659">
        <f t="shared" si="13"/>
        <v>0.70588235294117652</v>
      </c>
    </row>
    <row r="660" spans="1:3" x14ac:dyDescent="0.3">
      <c r="A660" s="6">
        <v>43548</v>
      </c>
      <c r="B660">
        <v>9</v>
      </c>
      <c r="C660">
        <f t="shared" si="13"/>
        <v>0.79411764705882359</v>
      </c>
    </row>
    <row r="661" spans="1:3" x14ac:dyDescent="0.3">
      <c r="A661" s="6">
        <v>43549</v>
      </c>
      <c r="B661">
        <v>8</v>
      </c>
      <c r="C661">
        <f t="shared" si="13"/>
        <v>0.70588235294117652</v>
      </c>
    </row>
    <row r="662" spans="1:3" x14ac:dyDescent="0.3">
      <c r="A662" s="6">
        <v>43550</v>
      </c>
      <c r="B662">
        <v>8</v>
      </c>
      <c r="C662">
        <f t="shared" si="13"/>
        <v>0.70588235294117652</v>
      </c>
    </row>
    <row r="663" spans="1:3" x14ac:dyDescent="0.3">
      <c r="A663" s="6">
        <v>43551</v>
      </c>
      <c r="B663">
        <v>8</v>
      </c>
      <c r="C663">
        <f t="shared" si="13"/>
        <v>0.70588235294117652</v>
      </c>
    </row>
    <row r="664" spans="1:3" x14ac:dyDescent="0.3">
      <c r="A664" s="6">
        <v>43552</v>
      </c>
      <c r="B664">
        <v>8</v>
      </c>
      <c r="C664">
        <f t="shared" si="13"/>
        <v>0.70588235294117652</v>
      </c>
    </row>
    <row r="665" spans="1:3" x14ac:dyDescent="0.3">
      <c r="A665" s="6">
        <v>43553</v>
      </c>
      <c r="B665">
        <v>8</v>
      </c>
      <c r="C665">
        <f t="shared" si="13"/>
        <v>0.70588235294117652</v>
      </c>
    </row>
    <row r="666" spans="1:3" x14ac:dyDescent="0.3">
      <c r="A666" s="6">
        <v>43554</v>
      </c>
      <c r="B666">
        <v>9</v>
      </c>
      <c r="C666">
        <f t="shared" si="13"/>
        <v>0.79411764705882359</v>
      </c>
    </row>
    <row r="667" spans="1:3" x14ac:dyDescent="0.3">
      <c r="A667" s="6">
        <v>43555</v>
      </c>
      <c r="B667">
        <v>11</v>
      </c>
      <c r="C667">
        <f t="shared" si="13"/>
        <v>0.97058823529411775</v>
      </c>
    </row>
    <row r="668" spans="1:3" x14ac:dyDescent="0.3">
      <c r="A668" s="6">
        <v>43556</v>
      </c>
      <c r="B668">
        <v>11</v>
      </c>
      <c r="C668">
        <f t="shared" si="13"/>
        <v>0.97058823529411775</v>
      </c>
    </row>
    <row r="669" spans="1:3" x14ac:dyDescent="0.3">
      <c r="A669" s="6">
        <v>43557</v>
      </c>
      <c r="B669">
        <v>12</v>
      </c>
      <c r="C669">
        <f t="shared" si="13"/>
        <v>1.0588235294117647</v>
      </c>
    </row>
    <row r="670" spans="1:3" x14ac:dyDescent="0.3">
      <c r="A670" s="6">
        <v>43558</v>
      </c>
      <c r="B670">
        <v>12</v>
      </c>
      <c r="C670">
        <f t="shared" si="13"/>
        <v>1.0588235294117647</v>
      </c>
    </row>
    <row r="671" spans="1:3" x14ac:dyDescent="0.3">
      <c r="A671" s="6">
        <v>43559</v>
      </c>
      <c r="B671">
        <v>15</v>
      </c>
      <c r="C671">
        <f t="shared" si="13"/>
        <v>1.3235294117647061</v>
      </c>
    </row>
    <row r="672" spans="1:3" x14ac:dyDescent="0.3">
      <c r="A672" s="6">
        <v>43560</v>
      </c>
      <c r="B672">
        <v>13</v>
      </c>
      <c r="C672">
        <f t="shared" si="13"/>
        <v>1.1470588235294119</v>
      </c>
    </row>
    <row r="673" spans="1:4" x14ac:dyDescent="0.3">
      <c r="A673" s="6">
        <v>43561</v>
      </c>
      <c r="B673">
        <v>14</v>
      </c>
      <c r="C673">
        <f t="shared" si="13"/>
        <v>1.2352941176470589</v>
      </c>
    </row>
    <row r="674" spans="1:4" x14ac:dyDescent="0.3">
      <c r="A674" s="6">
        <v>43562</v>
      </c>
      <c r="B674">
        <v>18</v>
      </c>
      <c r="C674">
        <f t="shared" si="13"/>
        <v>1.5882352941176472</v>
      </c>
      <c r="D674">
        <f>SUM(C674:C680)</f>
        <v>12.794117647058824</v>
      </c>
    </row>
    <row r="675" spans="1:4" x14ac:dyDescent="0.3">
      <c r="A675" s="6">
        <v>43563</v>
      </c>
      <c r="B675">
        <v>17</v>
      </c>
      <c r="C675">
        <f t="shared" si="13"/>
        <v>1.5</v>
      </c>
    </row>
    <row r="676" spans="1:4" x14ac:dyDescent="0.3">
      <c r="A676" s="6">
        <v>43564</v>
      </c>
      <c r="B676">
        <v>16</v>
      </c>
      <c r="C676">
        <f t="shared" si="13"/>
        <v>1.411764705882353</v>
      </c>
    </row>
    <row r="677" spans="1:4" x14ac:dyDescent="0.3">
      <c r="A677" s="6">
        <v>43565</v>
      </c>
      <c r="B677">
        <v>17</v>
      </c>
      <c r="C677">
        <f t="shared" si="13"/>
        <v>1.5</v>
      </c>
    </row>
    <row r="678" spans="1:4" x14ac:dyDescent="0.3">
      <c r="A678" s="6">
        <v>43566</v>
      </c>
      <c r="B678">
        <v>19</v>
      </c>
      <c r="C678">
        <f t="shared" si="13"/>
        <v>1.6764705882352942</v>
      </c>
    </row>
    <row r="679" spans="1:4" x14ac:dyDescent="0.3">
      <c r="A679" s="6">
        <v>43567</v>
      </c>
      <c r="B679">
        <v>24</v>
      </c>
      <c r="C679">
        <f t="shared" si="13"/>
        <v>2.1176470588235294</v>
      </c>
    </row>
    <row r="680" spans="1:4" x14ac:dyDescent="0.3">
      <c r="A680" s="6">
        <v>43568</v>
      </c>
      <c r="B680">
        <v>34</v>
      </c>
      <c r="C680">
        <f t="shared" si="13"/>
        <v>3</v>
      </c>
    </row>
    <row r="681" spans="1:4" x14ac:dyDescent="0.3">
      <c r="A681" s="6">
        <v>43569</v>
      </c>
      <c r="B681">
        <v>100</v>
      </c>
      <c r="C681">
        <f t="shared" si="13"/>
        <v>8.8235294117647065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F2D9-3C6D-48A1-B6DA-F48AE56E13C5}">
  <dimension ref="A1:Y65"/>
  <sheetViews>
    <sheetView workbookViewId="0">
      <selection activeCell="K15" sqref="K15"/>
    </sheetView>
  </sheetViews>
  <sheetFormatPr defaultRowHeight="14.4" x14ac:dyDescent="0.3"/>
  <cols>
    <col min="1" max="1" width="9.296875" bestFit="1" customWidth="1"/>
    <col min="2" max="2" width="12" customWidth="1"/>
    <col min="5" max="5" width="9.296875" bestFit="1" customWidth="1"/>
    <col min="9" max="9" width="9.296875" bestFit="1" customWidth="1"/>
    <col min="11" max="11" width="12.19921875" customWidth="1"/>
    <col min="13" max="13" width="9.296875" bestFit="1" customWidth="1"/>
    <col min="17" max="17" width="9.296875" bestFit="1" customWidth="1"/>
    <col min="18" max="18" width="11.296875" customWidth="1"/>
    <col min="19" max="19" width="11.8984375" customWidth="1"/>
    <col min="20" max="20" width="9.296875" bestFit="1" customWidth="1"/>
    <col min="21" max="21" width="7.796875" customWidth="1"/>
    <col min="23" max="23" width="9.59765625" customWidth="1"/>
  </cols>
  <sheetData>
    <row r="1" spans="1:25" x14ac:dyDescent="0.3">
      <c r="B1" s="10">
        <v>43922</v>
      </c>
      <c r="C1" t="s">
        <v>229</v>
      </c>
      <c r="F1" s="10">
        <v>43921</v>
      </c>
      <c r="G1" t="s">
        <v>230</v>
      </c>
      <c r="I1" s="10">
        <v>43927</v>
      </c>
      <c r="K1" t="s">
        <v>231</v>
      </c>
      <c r="N1" s="10">
        <v>43933</v>
      </c>
      <c r="O1" t="s">
        <v>232</v>
      </c>
      <c r="R1" s="10">
        <v>43945</v>
      </c>
      <c r="S1" t="s">
        <v>233</v>
      </c>
      <c r="U1" s="10">
        <v>44028</v>
      </c>
      <c r="X1" s="10">
        <v>43935</v>
      </c>
    </row>
    <row r="2" spans="1:25" ht="57.6" x14ac:dyDescent="0.3">
      <c r="A2" t="s">
        <v>25</v>
      </c>
      <c r="B2" s="5" t="s">
        <v>24</v>
      </c>
      <c r="E2" t="s">
        <v>25</v>
      </c>
      <c r="F2" s="5" t="s">
        <v>24</v>
      </c>
      <c r="I2" t="s">
        <v>25</v>
      </c>
      <c r="J2" s="5" t="s">
        <v>24</v>
      </c>
      <c r="M2" t="s">
        <v>25</v>
      </c>
      <c r="N2" s="5" t="s">
        <v>24</v>
      </c>
      <c r="Q2" t="s">
        <v>25</v>
      </c>
      <c r="R2" s="5" t="s">
        <v>24</v>
      </c>
      <c r="T2" t="s">
        <v>25</v>
      </c>
      <c r="U2" s="5" t="s">
        <v>24</v>
      </c>
      <c r="W2" t="s">
        <v>25</v>
      </c>
      <c r="X2" s="5" t="s">
        <v>24</v>
      </c>
    </row>
    <row r="3" spans="1:25" x14ac:dyDescent="0.3">
      <c r="A3" s="6">
        <v>40969</v>
      </c>
      <c r="B3">
        <v>7</v>
      </c>
      <c r="E3" s="6">
        <v>41334</v>
      </c>
      <c r="F3">
        <v>10</v>
      </c>
      <c r="I3" s="6">
        <v>41699</v>
      </c>
      <c r="J3">
        <v>9</v>
      </c>
      <c r="M3" s="6">
        <v>42064</v>
      </c>
      <c r="N3">
        <v>10</v>
      </c>
      <c r="Q3" s="6">
        <v>42430</v>
      </c>
      <c r="R3">
        <v>4</v>
      </c>
      <c r="T3" s="6">
        <v>42887</v>
      </c>
      <c r="U3">
        <v>4</v>
      </c>
      <c r="W3" s="6">
        <v>43525</v>
      </c>
      <c r="X3">
        <v>4</v>
      </c>
    </row>
    <row r="4" spans="1:25" x14ac:dyDescent="0.3">
      <c r="A4" s="6">
        <v>40970</v>
      </c>
      <c r="B4">
        <v>8</v>
      </c>
      <c r="E4" s="6">
        <v>41335</v>
      </c>
      <c r="F4">
        <v>13</v>
      </c>
      <c r="I4" s="6">
        <v>41700</v>
      </c>
      <c r="J4">
        <v>11</v>
      </c>
      <c r="M4" s="6">
        <v>42065</v>
      </c>
      <c r="N4">
        <v>8</v>
      </c>
      <c r="O4" t="s">
        <v>234</v>
      </c>
      <c r="Q4" s="6">
        <v>42431</v>
      </c>
      <c r="R4">
        <v>4</v>
      </c>
      <c r="S4" t="s">
        <v>235</v>
      </c>
      <c r="T4" s="6">
        <v>42888</v>
      </c>
      <c r="U4">
        <v>4</v>
      </c>
      <c r="V4" t="s">
        <v>236</v>
      </c>
      <c r="W4" s="6">
        <v>43526</v>
      </c>
      <c r="X4">
        <v>5</v>
      </c>
      <c r="Y4" t="s">
        <v>235</v>
      </c>
    </row>
    <row r="5" spans="1:25" x14ac:dyDescent="0.3">
      <c r="A5" s="6">
        <v>40971</v>
      </c>
      <c r="B5">
        <v>10</v>
      </c>
      <c r="E5" s="6">
        <v>41336</v>
      </c>
      <c r="F5">
        <v>17</v>
      </c>
      <c r="I5" s="6">
        <v>41701</v>
      </c>
      <c r="J5">
        <v>9</v>
      </c>
      <c r="M5" s="6">
        <v>42066</v>
      </c>
      <c r="N5">
        <v>7</v>
      </c>
      <c r="O5">
        <v>39</v>
      </c>
      <c r="Q5" s="6">
        <v>42432</v>
      </c>
      <c r="R5">
        <v>4</v>
      </c>
      <c r="S5">
        <v>13</v>
      </c>
      <c r="T5" s="6">
        <v>42889</v>
      </c>
      <c r="U5">
        <v>5</v>
      </c>
      <c r="V5">
        <v>16</v>
      </c>
      <c r="W5" s="6">
        <v>43527</v>
      </c>
      <c r="X5">
        <v>6</v>
      </c>
      <c r="Y5">
        <v>26</v>
      </c>
    </row>
    <row r="6" spans="1:25" x14ac:dyDescent="0.3">
      <c r="A6" s="6">
        <v>40972</v>
      </c>
      <c r="B6">
        <v>15</v>
      </c>
      <c r="E6" s="6">
        <v>41337</v>
      </c>
      <c r="F6">
        <v>15</v>
      </c>
      <c r="G6" t="s">
        <v>235</v>
      </c>
      <c r="I6" s="6">
        <v>41702</v>
      </c>
      <c r="J6">
        <v>8</v>
      </c>
      <c r="K6" t="s">
        <v>235</v>
      </c>
      <c r="M6" s="6">
        <v>42067</v>
      </c>
      <c r="N6">
        <v>7</v>
      </c>
      <c r="O6" t="s">
        <v>235</v>
      </c>
      <c r="Q6" s="6">
        <v>42433</v>
      </c>
      <c r="R6">
        <v>5</v>
      </c>
      <c r="S6" t="s">
        <v>234</v>
      </c>
      <c r="T6" s="6">
        <v>42890</v>
      </c>
      <c r="U6">
        <v>6</v>
      </c>
      <c r="V6" t="s">
        <v>237</v>
      </c>
      <c r="W6" s="6">
        <v>43528</v>
      </c>
      <c r="X6">
        <v>5</v>
      </c>
      <c r="Y6" t="s">
        <v>234</v>
      </c>
    </row>
    <row r="7" spans="1:25" x14ac:dyDescent="0.3">
      <c r="A7" s="6">
        <v>40973</v>
      </c>
      <c r="B7">
        <v>16</v>
      </c>
      <c r="C7" t="s">
        <v>235</v>
      </c>
      <c r="E7" s="6">
        <v>41338</v>
      </c>
      <c r="F7">
        <v>11</v>
      </c>
      <c r="G7">
        <v>19</v>
      </c>
      <c r="I7" s="6">
        <v>41703</v>
      </c>
      <c r="J7">
        <v>8</v>
      </c>
      <c r="K7">
        <v>18</v>
      </c>
      <c r="M7" s="6">
        <v>42068</v>
      </c>
      <c r="N7">
        <v>7</v>
      </c>
      <c r="O7">
        <v>16</v>
      </c>
      <c r="Q7" s="6">
        <v>42434</v>
      </c>
      <c r="R7">
        <v>5</v>
      </c>
      <c r="S7">
        <v>37</v>
      </c>
      <c r="T7" s="6">
        <v>42891</v>
      </c>
      <c r="U7">
        <v>5</v>
      </c>
      <c r="V7">
        <v>66</v>
      </c>
      <c r="W7" s="6">
        <v>43529</v>
      </c>
      <c r="X7">
        <v>11</v>
      </c>
      <c r="Y7">
        <v>100</v>
      </c>
    </row>
    <row r="8" spans="1:25" x14ac:dyDescent="0.3">
      <c r="A8" s="6">
        <v>40974</v>
      </c>
      <c r="B8">
        <v>16</v>
      </c>
      <c r="C8">
        <v>10</v>
      </c>
      <c r="E8" s="6">
        <v>41339</v>
      </c>
      <c r="F8">
        <v>10</v>
      </c>
      <c r="G8" t="s">
        <v>238</v>
      </c>
      <c r="I8" s="6">
        <v>41704</v>
      </c>
      <c r="J8">
        <v>8</v>
      </c>
      <c r="K8" t="s">
        <v>234</v>
      </c>
      <c r="M8" s="6">
        <v>42069</v>
      </c>
      <c r="N8">
        <v>7</v>
      </c>
      <c r="Q8" s="6">
        <v>42435</v>
      </c>
      <c r="R8">
        <v>6</v>
      </c>
      <c r="S8" t="s">
        <v>239</v>
      </c>
      <c r="T8" s="6">
        <v>42892</v>
      </c>
      <c r="U8">
        <v>4</v>
      </c>
      <c r="V8" t="s">
        <v>240</v>
      </c>
      <c r="W8" s="6">
        <v>43530</v>
      </c>
      <c r="X8">
        <v>9</v>
      </c>
      <c r="Y8" t="s">
        <v>241</v>
      </c>
    </row>
    <row r="9" spans="1:25" x14ac:dyDescent="0.3">
      <c r="A9" s="6">
        <v>40975</v>
      </c>
      <c r="B9">
        <v>14</v>
      </c>
      <c r="C9" t="s">
        <v>242</v>
      </c>
      <c r="E9" s="6">
        <v>41340</v>
      </c>
      <c r="F9">
        <v>11</v>
      </c>
      <c r="G9">
        <f>SUM(F3:F32)/SUM(F3:F33)</f>
        <v>0.84521739130434781</v>
      </c>
      <c r="I9" s="6">
        <v>41705</v>
      </c>
      <c r="J9">
        <v>8</v>
      </c>
      <c r="K9">
        <v>56</v>
      </c>
      <c r="M9" s="6">
        <v>42070</v>
      </c>
      <c r="N9">
        <v>8</v>
      </c>
      <c r="O9" t="s">
        <v>243</v>
      </c>
      <c r="Q9" s="6">
        <v>42436</v>
      </c>
      <c r="R9">
        <v>5</v>
      </c>
      <c r="S9" s="11">
        <f>SUM(R34:R56)/SUM(R34:R63)</f>
        <v>0.53526220614828213</v>
      </c>
      <c r="T9" s="6">
        <v>42893</v>
      </c>
      <c r="U9">
        <v>4</v>
      </c>
      <c r="V9">
        <f>SUM(U33:U47)/SUM(U33:U62)</f>
        <v>0.3086816720257235</v>
      </c>
      <c r="W9" s="6">
        <v>43531</v>
      </c>
      <c r="X9">
        <v>6</v>
      </c>
      <c r="Y9">
        <f>SUM(X34:X46)/SUM(X34:X63)</f>
        <v>0.2506112469437653</v>
      </c>
    </row>
    <row r="10" spans="1:25" x14ac:dyDescent="0.3">
      <c r="A10" s="6">
        <v>40976</v>
      </c>
      <c r="B10">
        <v>13</v>
      </c>
      <c r="C10">
        <f>SUM(B4:B33)/SUM(B3:B33)</f>
        <v>0.98622047244094491</v>
      </c>
      <c r="E10" s="6">
        <v>41341</v>
      </c>
      <c r="F10">
        <v>11</v>
      </c>
      <c r="G10" s="12" t="s">
        <v>50</v>
      </c>
      <c r="I10" s="6">
        <v>41706</v>
      </c>
      <c r="J10">
        <v>10</v>
      </c>
      <c r="K10" t="s">
        <v>244</v>
      </c>
      <c r="M10" s="6">
        <v>42071</v>
      </c>
      <c r="N10">
        <v>10</v>
      </c>
      <c r="O10">
        <f>SUM(N34:N44)/SUM(N34:N63)</f>
        <v>0.27358490566037735</v>
      </c>
      <c r="Q10" s="6">
        <v>42437</v>
      </c>
      <c r="R10">
        <v>8</v>
      </c>
      <c r="S10" t="s">
        <v>245</v>
      </c>
      <c r="T10" s="6">
        <v>42894</v>
      </c>
      <c r="U10">
        <v>4</v>
      </c>
      <c r="V10" t="s">
        <v>246</v>
      </c>
      <c r="W10" s="6">
        <v>43532</v>
      </c>
      <c r="X10">
        <v>5</v>
      </c>
      <c r="Y10" t="s">
        <v>247</v>
      </c>
    </row>
    <row r="11" spans="1:25" x14ac:dyDescent="0.3">
      <c r="A11" s="6">
        <v>40977</v>
      </c>
      <c r="B11">
        <v>11</v>
      </c>
      <c r="C11" s="12" t="s">
        <v>50</v>
      </c>
      <c r="E11" s="6">
        <v>41342</v>
      </c>
      <c r="F11">
        <v>13</v>
      </c>
      <c r="G11" s="12">
        <f>G7*G9</f>
        <v>16.05913043478261</v>
      </c>
      <c r="I11" s="6">
        <v>41707</v>
      </c>
      <c r="J11">
        <v>11</v>
      </c>
      <c r="K11">
        <f>SUM(J34:J38)/SUM(J34:J63)</f>
        <v>0.1130952380952381</v>
      </c>
      <c r="M11" s="6">
        <v>42072</v>
      </c>
      <c r="N11">
        <v>10</v>
      </c>
      <c r="O11" t="s">
        <v>248</v>
      </c>
      <c r="Q11" s="6">
        <v>42438</v>
      </c>
      <c r="R11">
        <v>13</v>
      </c>
      <c r="S11">
        <f>SUM(R27:R33)/SUM(R3:R33)</f>
        <v>0.26415094339622641</v>
      </c>
      <c r="T11" s="6">
        <v>42895</v>
      </c>
      <c r="U11">
        <v>4</v>
      </c>
      <c r="V11">
        <f>SUM(U18:U32)/SUM(U3:U32)</f>
        <v>0.5864197530864198</v>
      </c>
      <c r="W11" s="6">
        <v>43533</v>
      </c>
      <c r="X11">
        <v>6</v>
      </c>
      <c r="Y11">
        <f>SUM(X17:X33)/SUM(X3:X33)</f>
        <v>0.56852791878172593</v>
      </c>
    </row>
    <row r="12" spans="1:25" x14ac:dyDescent="0.3">
      <c r="A12" s="6">
        <v>40978</v>
      </c>
      <c r="B12">
        <v>15</v>
      </c>
      <c r="C12" s="12">
        <f>C10*C8</f>
        <v>9.8622047244094482</v>
      </c>
      <c r="E12" s="6">
        <v>41343</v>
      </c>
      <c r="F12">
        <v>15</v>
      </c>
      <c r="I12" s="6">
        <v>41708</v>
      </c>
      <c r="J12">
        <v>11</v>
      </c>
      <c r="K12" t="s">
        <v>249</v>
      </c>
      <c r="M12" s="6">
        <v>42073</v>
      </c>
      <c r="N12">
        <v>10</v>
      </c>
      <c r="O12">
        <f>SUM(N15:N33)/SUM(N3:N33)</f>
        <v>0.66990291262135926</v>
      </c>
      <c r="Q12" s="6">
        <v>42439</v>
      </c>
      <c r="R12">
        <v>8</v>
      </c>
      <c r="S12" s="12" t="s">
        <v>50</v>
      </c>
      <c r="T12" s="6">
        <v>42896</v>
      </c>
      <c r="U12">
        <v>5</v>
      </c>
      <c r="V12" s="12" t="s">
        <v>50</v>
      </c>
      <c r="W12" s="6">
        <v>43534</v>
      </c>
      <c r="X12">
        <v>7</v>
      </c>
      <c r="Y12" s="12" t="s">
        <v>50</v>
      </c>
    </row>
    <row r="13" spans="1:25" x14ac:dyDescent="0.3">
      <c r="A13" s="6">
        <v>40979</v>
      </c>
      <c r="B13">
        <v>22</v>
      </c>
      <c r="E13" s="6">
        <v>41344</v>
      </c>
      <c r="F13">
        <v>13</v>
      </c>
      <c r="I13" s="6">
        <v>41709</v>
      </c>
      <c r="J13">
        <v>10</v>
      </c>
      <c r="K13">
        <f>SUM(J9:J33)/SUM(J3:J33)</f>
        <v>0.84548104956268222</v>
      </c>
      <c r="M13" s="6">
        <v>42074</v>
      </c>
      <c r="N13">
        <v>9</v>
      </c>
      <c r="O13" s="12" t="s">
        <v>50</v>
      </c>
      <c r="Q13" s="6">
        <v>42440</v>
      </c>
      <c r="R13">
        <v>7</v>
      </c>
      <c r="S13" s="12">
        <f>S9*S7+S11*S5</f>
        <v>23.23866389163738</v>
      </c>
      <c r="T13" s="6">
        <v>42897</v>
      </c>
      <c r="U13">
        <v>5</v>
      </c>
      <c r="V13" s="12">
        <f>V9*V7+V11*V5</f>
        <v>29.755706403080467</v>
      </c>
      <c r="W13" s="6">
        <v>43535</v>
      </c>
      <c r="X13">
        <v>6</v>
      </c>
      <c r="Y13" s="12">
        <f>Y9*Y7+Y5*Y11</f>
        <v>39.842850582701402</v>
      </c>
    </row>
    <row r="14" spans="1:25" x14ac:dyDescent="0.3">
      <c r="A14" s="6">
        <v>40980</v>
      </c>
      <c r="B14">
        <v>17</v>
      </c>
      <c r="C14" t="s">
        <v>250</v>
      </c>
      <c r="E14" s="6">
        <v>41345</v>
      </c>
      <c r="F14">
        <v>11</v>
      </c>
      <c r="G14" t="s">
        <v>251</v>
      </c>
      <c r="I14" s="6">
        <v>41710</v>
      </c>
      <c r="J14">
        <v>10</v>
      </c>
      <c r="K14" s="12" t="s">
        <v>50</v>
      </c>
      <c r="M14" s="6">
        <v>42075</v>
      </c>
      <c r="N14">
        <v>9</v>
      </c>
      <c r="O14" s="12">
        <f>O10*O5+O7*O12</f>
        <v>21.388257922696464</v>
      </c>
      <c r="Q14" s="6">
        <v>42441</v>
      </c>
      <c r="R14">
        <v>7</v>
      </c>
      <c r="T14" s="6">
        <v>42898</v>
      </c>
      <c r="U14">
        <v>4</v>
      </c>
      <c r="W14" s="6">
        <v>43536</v>
      </c>
      <c r="X14">
        <v>5</v>
      </c>
    </row>
    <row r="15" spans="1:25" x14ac:dyDescent="0.3">
      <c r="A15" s="6">
        <v>40981</v>
      </c>
      <c r="B15">
        <v>15</v>
      </c>
      <c r="C15">
        <f>SUM(B27:B33)/SUM(B3:B33)</f>
        <v>0.30905511811023623</v>
      </c>
      <c r="E15" s="6">
        <v>41346</v>
      </c>
      <c r="F15">
        <v>11</v>
      </c>
      <c r="G15">
        <f>SUM(F26:F32)/SUM(F3:F33)</f>
        <v>0.30434782608695654</v>
      </c>
      <c r="I15" s="6">
        <v>41711</v>
      </c>
      <c r="J15">
        <v>9</v>
      </c>
      <c r="K15" s="12">
        <f>K13*K7+K9*K11</f>
        <v>21.551992225461614</v>
      </c>
      <c r="M15" s="6">
        <v>42076</v>
      </c>
      <c r="N15">
        <v>9</v>
      </c>
      <c r="Q15" s="6">
        <v>42442</v>
      </c>
      <c r="R15">
        <v>8</v>
      </c>
      <c r="S15" t="s">
        <v>252</v>
      </c>
      <c r="T15" s="6">
        <v>42899</v>
      </c>
      <c r="U15">
        <v>5</v>
      </c>
      <c r="V15" t="s">
        <v>253</v>
      </c>
      <c r="W15" s="6">
        <v>43537</v>
      </c>
      <c r="X15">
        <v>5</v>
      </c>
      <c r="Y15" t="s">
        <v>254</v>
      </c>
    </row>
    <row r="16" spans="1:25" x14ac:dyDescent="0.3">
      <c r="A16" s="6">
        <v>40982</v>
      </c>
      <c r="B16">
        <v>12</v>
      </c>
      <c r="E16" s="6">
        <v>41347</v>
      </c>
      <c r="F16">
        <v>12</v>
      </c>
      <c r="G16" s="7" t="s">
        <v>255</v>
      </c>
      <c r="I16" s="6">
        <v>41712</v>
      </c>
      <c r="J16">
        <v>9</v>
      </c>
      <c r="M16" s="6">
        <v>42077</v>
      </c>
      <c r="N16">
        <v>10</v>
      </c>
      <c r="O16" t="s">
        <v>256</v>
      </c>
      <c r="Q16" s="6">
        <v>42443</v>
      </c>
      <c r="R16">
        <v>7</v>
      </c>
      <c r="S16">
        <f>SUM(R50:R56)/SUM(R34:R63)</f>
        <v>0.19891500904159132</v>
      </c>
      <c r="T16" s="6">
        <v>42900</v>
      </c>
      <c r="U16">
        <v>4</v>
      </c>
      <c r="V16">
        <f>SUM(U41:U47)/SUM(U33:U63)</f>
        <v>0.1575037147102526</v>
      </c>
      <c r="W16" s="6">
        <v>43538</v>
      </c>
      <c r="X16">
        <v>5</v>
      </c>
      <c r="Y16">
        <f>SUM(X40:X46)/SUM(X34:X63)</f>
        <v>0.16748166259168704</v>
      </c>
    </row>
    <row r="17" spans="1:25" x14ac:dyDescent="0.3">
      <c r="A17" s="6">
        <v>40983</v>
      </c>
      <c r="B17">
        <v>11</v>
      </c>
      <c r="C17" s="7" t="s">
        <v>257</v>
      </c>
      <c r="E17" s="6">
        <v>41348</v>
      </c>
      <c r="F17">
        <v>12</v>
      </c>
      <c r="G17" s="7">
        <f>G15*G7</f>
        <v>5.7826086956521738</v>
      </c>
      <c r="I17" s="6">
        <v>41713</v>
      </c>
      <c r="J17">
        <v>10</v>
      </c>
      <c r="K17" t="s">
        <v>258</v>
      </c>
      <c r="M17" s="6">
        <v>42078</v>
      </c>
      <c r="N17">
        <v>11</v>
      </c>
      <c r="O17">
        <f>SUM(N38:N44)/SUM(N34:N63)</f>
        <v>0.20485175202156333</v>
      </c>
      <c r="Q17" s="6">
        <v>42444</v>
      </c>
      <c r="R17">
        <v>7</v>
      </c>
      <c r="T17" s="6">
        <v>42901</v>
      </c>
      <c r="U17">
        <v>4</v>
      </c>
      <c r="W17" s="6">
        <v>43539</v>
      </c>
      <c r="X17">
        <v>5</v>
      </c>
    </row>
    <row r="18" spans="1:25" x14ac:dyDescent="0.3">
      <c r="A18" s="6">
        <v>40984</v>
      </c>
      <c r="B18">
        <v>13</v>
      </c>
      <c r="C18" s="7">
        <f>C15*C8</f>
        <v>3.090551181102362</v>
      </c>
      <c r="E18" s="6">
        <v>41349</v>
      </c>
      <c r="F18">
        <v>14</v>
      </c>
      <c r="I18" s="6">
        <v>41714</v>
      </c>
      <c r="J18">
        <v>13</v>
      </c>
      <c r="K18">
        <f>SUM(J32:J33)/SUM(J3:J33)</f>
        <v>9.9125364431486881E-2</v>
      </c>
      <c r="M18" s="6">
        <v>42079</v>
      </c>
      <c r="N18">
        <v>9</v>
      </c>
      <c r="Q18" s="6">
        <v>42445</v>
      </c>
      <c r="R18">
        <v>6</v>
      </c>
      <c r="S18" s="7" t="s">
        <v>259</v>
      </c>
      <c r="T18" s="6">
        <v>42902</v>
      </c>
      <c r="U18">
        <v>5</v>
      </c>
      <c r="V18" t="s">
        <v>255</v>
      </c>
      <c r="W18" s="6">
        <v>43540</v>
      </c>
      <c r="X18">
        <v>6</v>
      </c>
      <c r="Y18" s="7" t="s">
        <v>255</v>
      </c>
    </row>
    <row r="19" spans="1:25" x14ac:dyDescent="0.3">
      <c r="A19" s="6">
        <v>40985</v>
      </c>
      <c r="B19">
        <v>16</v>
      </c>
      <c r="E19" s="6">
        <v>41350</v>
      </c>
      <c r="F19">
        <v>16</v>
      </c>
      <c r="I19" s="6">
        <v>41715</v>
      </c>
      <c r="J19">
        <v>10</v>
      </c>
      <c r="K19" t="s">
        <v>244</v>
      </c>
      <c r="M19" s="6">
        <v>42080</v>
      </c>
      <c r="N19">
        <v>8</v>
      </c>
      <c r="O19" s="7" t="s">
        <v>255</v>
      </c>
      <c r="Q19" s="6">
        <v>42446</v>
      </c>
      <c r="R19">
        <v>6</v>
      </c>
      <c r="S19" s="7">
        <f>S7*S16</f>
        <v>7.3598553345388789</v>
      </c>
      <c r="T19" s="6">
        <v>42903</v>
      </c>
      <c r="U19">
        <v>5</v>
      </c>
      <c r="V19">
        <f>V16*V7</f>
        <v>10.395245170876672</v>
      </c>
      <c r="W19" s="6">
        <v>43541</v>
      </c>
      <c r="X19">
        <v>7</v>
      </c>
      <c r="Y19" s="7">
        <f>Y16*Y7</f>
        <v>16.748166259168702</v>
      </c>
    </row>
    <row r="20" spans="1:25" x14ac:dyDescent="0.3">
      <c r="A20" s="6">
        <v>40986</v>
      </c>
      <c r="B20">
        <v>26</v>
      </c>
      <c r="E20" s="6">
        <v>41351</v>
      </c>
      <c r="F20">
        <v>16</v>
      </c>
      <c r="I20" s="6">
        <v>41716</v>
      </c>
      <c r="J20">
        <v>10</v>
      </c>
      <c r="K20">
        <f>K11</f>
        <v>0.1130952380952381</v>
      </c>
      <c r="M20" s="6">
        <v>42081</v>
      </c>
      <c r="N20">
        <v>8</v>
      </c>
      <c r="O20" s="7">
        <f>O17*O5</f>
        <v>7.9892183288409697</v>
      </c>
      <c r="Q20" s="6">
        <v>42447</v>
      </c>
      <c r="R20">
        <v>6</v>
      </c>
      <c r="T20" s="6">
        <v>42904</v>
      </c>
      <c r="U20">
        <v>6</v>
      </c>
      <c r="W20" s="6">
        <v>43542</v>
      </c>
      <c r="X20">
        <v>6</v>
      </c>
    </row>
    <row r="21" spans="1:25" x14ac:dyDescent="0.3">
      <c r="A21" s="6">
        <v>40987</v>
      </c>
      <c r="B21">
        <v>19</v>
      </c>
      <c r="E21" s="6">
        <v>41352</v>
      </c>
      <c r="F21">
        <v>16</v>
      </c>
      <c r="I21" s="6">
        <v>41717</v>
      </c>
      <c r="J21">
        <v>12</v>
      </c>
      <c r="K21" s="7" t="s">
        <v>255</v>
      </c>
      <c r="M21" s="6">
        <v>42082</v>
      </c>
      <c r="N21">
        <v>10</v>
      </c>
      <c r="Q21" s="6">
        <v>42448</v>
      </c>
      <c r="R21">
        <v>7</v>
      </c>
      <c r="T21" s="6">
        <v>42905</v>
      </c>
      <c r="U21">
        <v>6</v>
      </c>
      <c r="W21" s="6">
        <v>43543</v>
      </c>
      <c r="X21">
        <v>5</v>
      </c>
    </row>
    <row r="22" spans="1:25" x14ac:dyDescent="0.3">
      <c r="A22" s="6">
        <v>40988</v>
      </c>
      <c r="B22">
        <v>15</v>
      </c>
      <c r="E22" s="6">
        <v>41353</v>
      </c>
      <c r="F22">
        <v>16</v>
      </c>
      <c r="I22" s="6">
        <v>41718</v>
      </c>
      <c r="J22">
        <v>12</v>
      </c>
      <c r="K22" s="7">
        <f>K20*K9+K7*K18</f>
        <v>8.1175898931000976</v>
      </c>
      <c r="M22" s="6">
        <v>42083</v>
      </c>
      <c r="N22">
        <v>9</v>
      </c>
      <c r="Q22" s="6">
        <v>42449</v>
      </c>
      <c r="R22">
        <v>8</v>
      </c>
      <c r="T22" s="6">
        <v>42906</v>
      </c>
      <c r="U22">
        <v>5</v>
      </c>
      <c r="W22" s="6">
        <v>43544</v>
      </c>
      <c r="X22">
        <v>6</v>
      </c>
    </row>
    <row r="23" spans="1:25" x14ac:dyDescent="0.3">
      <c r="A23" s="6">
        <v>40989</v>
      </c>
      <c r="B23">
        <v>13</v>
      </c>
      <c r="E23" s="6">
        <v>41354</v>
      </c>
      <c r="F23">
        <v>15</v>
      </c>
      <c r="I23" s="6">
        <v>41719</v>
      </c>
      <c r="J23">
        <v>11</v>
      </c>
      <c r="M23" s="6">
        <v>42084</v>
      </c>
      <c r="N23">
        <v>10</v>
      </c>
      <c r="Q23" s="6">
        <v>42450</v>
      </c>
      <c r="R23">
        <v>7</v>
      </c>
      <c r="T23" s="6">
        <v>42907</v>
      </c>
      <c r="U23">
        <v>8</v>
      </c>
      <c r="W23" s="6">
        <v>43545</v>
      </c>
      <c r="X23">
        <v>5</v>
      </c>
    </row>
    <row r="24" spans="1:25" x14ac:dyDescent="0.3">
      <c r="A24" s="6">
        <v>40990</v>
      </c>
      <c r="B24">
        <v>13</v>
      </c>
      <c r="E24" s="6">
        <v>41355</v>
      </c>
      <c r="F24">
        <v>15</v>
      </c>
      <c r="I24" s="6">
        <v>41720</v>
      </c>
      <c r="J24">
        <v>12</v>
      </c>
      <c r="M24" s="6">
        <v>42085</v>
      </c>
      <c r="N24">
        <v>16</v>
      </c>
      <c r="Q24" s="6">
        <v>42451</v>
      </c>
      <c r="R24">
        <v>6</v>
      </c>
      <c r="T24" s="6">
        <v>42908</v>
      </c>
      <c r="U24">
        <v>9</v>
      </c>
      <c r="W24" s="6">
        <v>43546</v>
      </c>
      <c r="X24">
        <v>7</v>
      </c>
    </row>
    <row r="25" spans="1:25" x14ac:dyDescent="0.3">
      <c r="A25" s="6">
        <v>40991</v>
      </c>
      <c r="B25">
        <v>15</v>
      </c>
      <c r="E25" s="6">
        <v>41356</v>
      </c>
      <c r="F25">
        <v>18</v>
      </c>
      <c r="I25" s="6">
        <v>41721</v>
      </c>
      <c r="J25">
        <v>15</v>
      </c>
      <c r="M25" s="6">
        <v>42086</v>
      </c>
      <c r="N25">
        <v>13</v>
      </c>
      <c r="Q25" s="6">
        <v>42452</v>
      </c>
      <c r="R25">
        <v>6</v>
      </c>
      <c r="T25" s="6">
        <v>42909</v>
      </c>
      <c r="U25">
        <v>7</v>
      </c>
      <c r="W25" s="6">
        <v>43547</v>
      </c>
      <c r="X25">
        <v>7</v>
      </c>
    </row>
    <row r="26" spans="1:25" x14ac:dyDescent="0.3">
      <c r="A26" s="6">
        <v>40992</v>
      </c>
      <c r="B26">
        <v>19</v>
      </c>
      <c r="E26" s="6">
        <v>41357</v>
      </c>
      <c r="F26">
        <v>22</v>
      </c>
      <c r="I26" s="6">
        <v>41722</v>
      </c>
      <c r="J26">
        <v>12</v>
      </c>
      <c r="M26" s="6">
        <v>42087</v>
      </c>
      <c r="N26">
        <v>12</v>
      </c>
      <c r="Q26" s="6">
        <v>42453</v>
      </c>
      <c r="R26">
        <v>6</v>
      </c>
      <c r="T26" s="6">
        <v>42910</v>
      </c>
      <c r="U26">
        <v>7</v>
      </c>
      <c r="W26" s="6">
        <v>43548</v>
      </c>
      <c r="X26">
        <v>8</v>
      </c>
    </row>
    <row r="27" spans="1:25" x14ac:dyDescent="0.3">
      <c r="A27" s="6">
        <v>40993</v>
      </c>
      <c r="B27">
        <v>22</v>
      </c>
      <c r="E27" s="6">
        <v>41358</v>
      </c>
      <c r="F27">
        <v>20</v>
      </c>
      <c r="I27" s="6">
        <v>41723</v>
      </c>
      <c r="J27">
        <v>11</v>
      </c>
      <c r="M27" s="6">
        <v>42088</v>
      </c>
      <c r="N27">
        <v>13</v>
      </c>
      <c r="Q27" s="6">
        <v>42454</v>
      </c>
      <c r="R27">
        <v>7</v>
      </c>
      <c r="T27" s="6">
        <v>42911</v>
      </c>
      <c r="U27">
        <v>7</v>
      </c>
      <c r="W27" s="6">
        <v>43549</v>
      </c>
      <c r="X27">
        <v>7</v>
      </c>
    </row>
    <row r="28" spans="1:25" x14ac:dyDescent="0.3">
      <c r="A28" s="6">
        <v>40994</v>
      </c>
      <c r="B28">
        <v>20</v>
      </c>
      <c r="E28" s="6">
        <v>41359</v>
      </c>
      <c r="F28">
        <v>22</v>
      </c>
      <c r="I28" s="6">
        <v>41724</v>
      </c>
      <c r="J28">
        <v>12</v>
      </c>
      <c r="M28" s="6">
        <v>42089</v>
      </c>
      <c r="N28">
        <v>8</v>
      </c>
      <c r="Q28" s="6">
        <v>42455</v>
      </c>
      <c r="R28">
        <v>8</v>
      </c>
      <c r="T28" s="6">
        <v>42912</v>
      </c>
      <c r="U28">
        <v>6</v>
      </c>
      <c r="W28" s="6">
        <v>43550</v>
      </c>
      <c r="X28">
        <v>7</v>
      </c>
    </row>
    <row r="29" spans="1:25" x14ac:dyDescent="0.3">
      <c r="A29" s="6">
        <v>40995</v>
      </c>
      <c r="B29">
        <v>18</v>
      </c>
      <c r="E29" s="6">
        <v>41360</v>
      </c>
      <c r="F29">
        <v>21</v>
      </c>
      <c r="I29" s="6">
        <v>41725</v>
      </c>
      <c r="J29">
        <v>12</v>
      </c>
      <c r="M29" s="6">
        <v>42090</v>
      </c>
      <c r="N29">
        <v>9</v>
      </c>
      <c r="Q29" s="6">
        <v>42456</v>
      </c>
      <c r="R29">
        <v>11</v>
      </c>
      <c r="T29" s="6">
        <v>42913</v>
      </c>
      <c r="U29">
        <v>6</v>
      </c>
      <c r="W29" s="6">
        <v>43551</v>
      </c>
      <c r="X29">
        <v>6</v>
      </c>
    </row>
    <row r="30" spans="1:25" x14ac:dyDescent="0.3">
      <c r="A30" s="6">
        <v>40996</v>
      </c>
      <c r="B30">
        <v>18</v>
      </c>
      <c r="E30" s="6">
        <v>41361</v>
      </c>
      <c r="F30">
        <v>24</v>
      </c>
      <c r="I30" s="6">
        <v>41726</v>
      </c>
      <c r="J30">
        <v>12</v>
      </c>
      <c r="M30" s="6">
        <v>42091</v>
      </c>
      <c r="N30">
        <v>11</v>
      </c>
      <c r="Q30" s="6">
        <v>42457</v>
      </c>
      <c r="R30">
        <v>9</v>
      </c>
      <c r="T30" s="6">
        <v>42914</v>
      </c>
      <c r="U30">
        <v>6</v>
      </c>
      <c r="W30" s="6">
        <v>43552</v>
      </c>
      <c r="X30">
        <v>6</v>
      </c>
    </row>
    <row r="31" spans="1:25" x14ac:dyDescent="0.3">
      <c r="A31" s="6">
        <v>40997</v>
      </c>
      <c r="B31">
        <v>20</v>
      </c>
      <c r="E31" s="6">
        <v>41362</v>
      </c>
      <c r="F31">
        <v>29</v>
      </c>
      <c r="I31" s="6">
        <v>41727</v>
      </c>
      <c r="J31">
        <v>14</v>
      </c>
      <c r="M31" s="6">
        <v>42092</v>
      </c>
      <c r="N31">
        <v>17</v>
      </c>
      <c r="Q31" s="6">
        <v>42458</v>
      </c>
      <c r="R31">
        <v>7</v>
      </c>
      <c r="T31" s="6">
        <v>42915</v>
      </c>
      <c r="U31">
        <v>6</v>
      </c>
      <c r="W31" s="6">
        <v>43553</v>
      </c>
      <c r="X31">
        <v>7</v>
      </c>
    </row>
    <row r="32" spans="1:25" x14ac:dyDescent="0.3">
      <c r="A32" s="6">
        <v>40998</v>
      </c>
      <c r="B32">
        <v>27</v>
      </c>
      <c r="E32" s="6">
        <v>41363</v>
      </c>
      <c r="F32">
        <v>37</v>
      </c>
      <c r="I32" s="6">
        <v>41728</v>
      </c>
      <c r="J32">
        <v>18</v>
      </c>
      <c r="M32" s="6">
        <v>42093</v>
      </c>
      <c r="N32">
        <v>13</v>
      </c>
      <c r="Q32" s="6">
        <v>42459</v>
      </c>
      <c r="R32">
        <v>7</v>
      </c>
      <c r="T32" s="6">
        <v>42916</v>
      </c>
      <c r="U32">
        <v>6</v>
      </c>
      <c r="W32" s="6">
        <v>43554</v>
      </c>
      <c r="X32">
        <v>8</v>
      </c>
    </row>
    <row r="33" spans="1:24" x14ac:dyDescent="0.3">
      <c r="A33" s="6">
        <v>40999</v>
      </c>
      <c r="B33">
        <v>32</v>
      </c>
      <c r="E33" s="6">
        <v>41364</v>
      </c>
      <c r="F33">
        <v>89</v>
      </c>
      <c r="I33" s="6">
        <v>41729</v>
      </c>
      <c r="J33">
        <v>16</v>
      </c>
      <c r="M33" s="6">
        <v>42094</v>
      </c>
      <c r="N33">
        <v>11</v>
      </c>
      <c r="Q33" s="6">
        <v>42460</v>
      </c>
      <c r="R33">
        <v>7</v>
      </c>
      <c r="T33" s="6">
        <v>42917</v>
      </c>
      <c r="U33">
        <v>8</v>
      </c>
      <c r="W33" s="6">
        <v>43555</v>
      </c>
      <c r="X33">
        <v>9</v>
      </c>
    </row>
    <row r="34" spans="1:24" x14ac:dyDescent="0.3">
      <c r="A34" s="6">
        <v>41000</v>
      </c>
      <c r="B34">
        <v>79</v>
      </c>
      <c r="E34" s="6">
        <v>41365</v>
      </c>
      <c r="F34">
        <v>100</v>
      </c>
      <c r="I34" s="6">
        <v>41730</v>
      </c>
      <c r="J34">
        <v>16</v>
      </c>
      <c r="M34" s="6">
        <v>42095</v>
      </c>
      <c r="N34">
        <v>11</v>
      </c>
      <c r="Q34" s="6">
        <v>42461</v>
      </c>
      <c r="R34">
        <v>8</v>
      </c>
      <c r="T34" s="6">
        <v>42918</v>
      </c>
      <c r="U34">
        <v>13</v>
      </c>
      <c r="W34" s="6">
        <v>43556</v>
      </c>
      <c r="X34">
        <v>9</v>
      </c>
    </row>
    <row r="35" spans="1:24" x14ac:dyDescent="0.3">
      <c r="A35" s="6">
        <v>41001</v>
      </c>
      <c r="B35">
        <v>100</v>
      </c>
      <c r="E35" s="6">
        <v>41366</v>
      </c>
      <c r="F35">
        <v>42</v>
      </c>
      <c r="I35" s="6">
        <v>41731</v>
      </c>
      <c r="J35">
        <v>18</v>
      </c>
      <c r="M35" s="6">
        <v>42096</v>
      </c>
      <c r="N35">
        <v>12</v>
      </c>
      <c r="Q35" s="6">
        <v>42462</v>
      </c>
      <c r="R35">
        <v>9</v>
      </c>
      <c r="T35" s="6">
        <v>42919</v>
      </c>
      <c r="U35">
        <v>13</v>
      </c>
      <c r="W35" s="6">
        <v>43557</v>
      </c>
      <c r="X35">
        <v>11</v>
      </c>
    </row>
    <row r="36" spans="1:24" x14ac:dyDescent="0.3">
      <c r="A36" s="6">
        <v>41002</v>
      </c>
      <c r="B36">
        <v>44</v>
      </c>
      <c r="E36" s="6">
        <v>41367</v>
      </c>
      <c r="F36">
        <v>29</v>
      </c>
      <c r="I36" s="6">
        <v>41732</v>
      </c>
      <c r="J36">
        <v>19</v>
      </c>
      <c r="M36" s="6">
        <v>42097</v>
      </c>
      <c r="N36">
        <v>13</v>
      </c>
      <c r="Q36" s="6">
        <v>42463</v>
      </c>
      <c r="R36">
        <v>14</v>
      </c>
      <c r="T36" s="6">
        <v>42920</v>
      </c>
      <c r="U36">
        <v>11</v>
      </c>
      <c r="W36" s="6">
        <v>43558</v>
      </c>
      <c r="X36">
        <v>11</v>
      </c>
    </row>
    <row r="37" spans="1:24" x14ac:dyDescent="0.3">
      <c r="A37" s="6">
        <v>41003</v>
      </c>
      <c r="B37">
        <v>31</v>
      </c>
      <c r="E37" s="6">
        <v>41368</v>
      </c>
      <c r="F37">
        <v>22</v>
      </c>
      <c r="I37" s="6">
        <v>41733</v>
      </c>
      <c r="J37">
        <v>25</v>
      </c>
      <c r="M37" s="6">
        <v>42098</v>
      </c>
      <c r="N37">
        <v>15</v>
      </c>
      <c r="Q37" s="6">
        <v>42464</v>
      </c>
      <c r="R37">
        <v>12</v>
      </c>
      <c r="T37" s="6">
        <v>42921</v>
      </c>
      <c r="U37">
        <v>10</v>
      </c>
      <c r="W37" s="6">
        <v>43559</v>
      </c>
      <c r="X37">
        <v>13</v>
      </c>
    </row>
    <row r="38" spans="1:24" x14ac:dyDescent="0.3">
      <c r="A38" s="6">
        <v>41004</v>
      </c>
      <c r="B38">
        <v>26</v>
      </c>
      <c r="E38" s="6">
        <v>41369</v>
      </c>
      <c r="F38">
        <v>19</v>
      </c>
      <c r="I38" s="6">
        <v>41734</v>
      </c>
      <c r="J38">
        <v>36</v>
      </c>
      <c r="M38" s="6">
        <v>42099</v>
      </c>
      <c r="N38">
        <v>28</v>
      </c>
      <c r="Q38" s="6">
        <v>42465</v>
      </c>
      <c r="R38">
        <v>9</v>
      </c>
      <c r="T38" s="6">
        <v>42922</v>
      </c>
      <c r="U38">
        <v>10</v>
      </c>
      <c r="W38" s="6">
        <v>43560</v>
      </c>
      <c r="X38">
        <v>11</v>
      </c>
    </row>
    <row r="39" spans="1:24" x14ac:dyDescent="0.3">
      <c r="A39" s="6">
        <v>41005</v>
      </c>
      <c r="B39">
        <v>26</v>
      </c>
      <c r="E39" s="6">
        <v>41370</v>
      </c>
      <c r="F39">
        <v>23</v>
      </c>
      <c r="I39" s="6">
        <v>41735</v>
      </c>
      <c r="J39">
        <v>82</v>
      </c>
      <c r="M39" s="6">
        <v>42100</v>
      </c>
      <c r="N39">
        <v>21</v>
      </c>
      <c r="Q39" s="6">
        <v>42466</v>
      </c>
      <c r="R39">
        <v>9</v>
      </c>
      <c r="T39" s="6">
        <v>42923</v>
      </c>
      <c r="U39">
        <v>10</v>
      </c>
      <c r="W39" s="6">
        <v>43561</v>
      </c>
      <c r="X39">
        <v>13</v>
      </c>
    </row>
    <row r="40" spans="1:24" x14ac:dyDescent="0.3">
      <c r="A40" s="6">
        <v>41006</v>
      </c>
      <c r="B40">
        <v>28</v>
      </c>
      <c r="E40" s="6">
        <v>41371</v>
      </c>
      <c r="F40">
        <v>30</v>
      </c>
      <c r="I40" s="6">
        <v>41736</v>
      </c>
      <c r="J40">
        <v>100</v>
      </c>
      <c r="M40" s="6">
        <v>42101</v>
      </c>
      <c r="N40">
        <v>19</v>
      </c>
      <c r="Q40" s="6">
        <v>42467</v>
      </c>
      <c r="R40">
        <v>9</v>
      </c>
      <c r="T40" s="6">
        <v>42924</v>
      </c>
      <c r="U40">
        <v>11</v>
      </c>
      <c r="W40" s="6">
        <v>43562</v>
      </c>
      <c r="X40">
        <v>19</v>
      </c>
    </row>
    <row r="41" spans="1:24" x14ac:dyDescent="0.3">
      <c r="A41" s="6">
        <v>41007</v>
      </c>
      <c r="B41">
        <v>38</v>
      </c>
      <c r="E41" s="6">
        <v>41372</v>
      </c>
      <c r="F41">
        <v>57</v>
      </c>
      <c r="I41" s="6">
        <v>41737</v>
      </c>
      <c r="J41">
        <v>39</v>
      </c>
      <c r="M41" s="6">
        <v>42102</v>
      </c>
      <c r="N41">
        <v>18</v>
      </c>
      <c r="Q41" s="6">
        <v>42468</v>
      </c>
      <c r="R41">
        <v>10</v>
      </c>
      <c r="T41" s="6">
        <v>42925</v>
      </c>
      <c r="U41">
        <v>15</v>
      </c>
      <c r="W41" s="6">
        <v>43563</v>
      </c>
      <c r="X41">
        <v>17</v>
      </c>
    </row>
    <row r="42" spans="1:24" x14ac:dyDescent="0.3">
      <c r="A42" s="6">
        <v>41008</v>
      </c>
      <c r="B42">
        <v>63</v>
      </c>
      <c r="E42" s="6">
        <v>41373</v>
      </c>
      <c r="F42">
        <v>29</v>
      </c>
      <c r="I42" s="6">
        <v>41738</v>
      </c>
      <c r="J42">
        <v>26</v>
      </c>
      <c r="M42" s="6">
        <v>42103</v>
      </c>
      <c r="N42">
        <v>18</v>
      </c>
      <c r="Q42" s="6">
        <v>42469</v>
      </c>
      <c r="R42">
        <v>11</v>
      </c>
      <c r="T42" s="6">
        <v>42926</v>
      </c>
      <c r="U42">
        <v>14</v>
      </c>
      <c r="W42" s="6">
        <v>43564</v>
      </c>
      <c r="X42">
        <v>16</v>
      </c>
    </row>
    <row r="43" spans="1:24" x14ac:dyDescent="0.3">
      <c r="A43" s="6">
        <v>41009</v>
      </c>
      <c r="B43">
        <v>33</v>
      </c>
      <c r="E43" s="6">
        <v>41374</v>
      </c>
      <c r="F43">
        <v>22</v>
      </c>
      <c r="I43" s="6">
        <v>41739</v>
      </c>
      <c r="J43">
        <v>21</v>
      </c>
      <c r="M43" s="6">
        <v>42104</v>
      </c>
      <c r="N43">
        <v>22</v>
      </c>
      <c r="Q43" s="6">
        <v>42470</v>
      </c>
      <c r="R43">
        <v>16</v>
      </c>
      <c r="T43" s="6">
        <v>42927</v>
      </c>
      <c r="U43">
        <v>12</v>
      </c>
      <c r="W43" s="6">
        <v>43565</v>
      </c>
      <c r="X43">
        <v>17</v>
      </c>
    </row>
    <row r="44" spans="1:24" x14ac:dyDescent="0.3">
      <c r="A44" s="6">
        <v>41010</v>
      </c>
      <c r="B44">
        <v>25</v>
      </c>
      <c r="E44" s="6">
        <v>41375</v>
      </c>
      <c r="F44">
        <v>18</v>
      </c>
      <c r="I44" s="6">
        <v>41740</v>
      </c>
      <c r="J44">
        <v>19</v>
      </c>
      <c r="M44" s="6">
        <v>42105</v>
      </c>
      <c r="N44">
        <v>26</v>
      </c>
      <c r="Q44" s="6">
        <v>42471</v>
      </c>
      <c r="R44">
        <v>20</v>
      </c>
      <c r="T44" s="6">
        <v>42928</v>
      </c>
      <c r="U44">
        <v>13</v>
      </c>
      <c r="W44" s="6">
        <v>43566</v>
      </c>
      <c r="X44">
        <v>18</v>
      </c>
    </row>
    <row r="45" spans="1:24" x14ac:dyDescent="0.3">
      <c r="A45" s="6">
        <v>41011</v>
      </c>
      <c r="B45">
        <v>21</v>
      </c>
      <c r="E45" s="6">
        <v>41376</v>
      </c>
      <c r="F45">
        <v>17</v>
      </c>
      <c r="I45" s="6">
        <v>41741</v>
      </c>
      <c r="J45">
        <v>21</v>
      </c>
      <c r="M45" s="6">
        <v>42106</v>
      </c>
      <c r="N45">
        <v>96</v>
      </c>
      <c r="Q45" s="6">
        <v>42472</v>
      </c>
      <c r="R45">
        <v>15</v>
      </c>
      <c r="T45" s="6">
        <v>42929</v>
      </c>
      <c r="U45">
        <v>15</v>
      </c>
      <c r="W45" s="6">
        <v>43567</v>
      </c>
      <c r="X45">
        <v>21</v>
      </c>
    </row>
    <row r="46" spans="1:24" x14ac:dyDescent="0.3">
      <c r="A46" s="6">
        <v>41012</v>
      </c>
      <c r="B46">
        <v>19</v>
      </c>
      <c r="E46" s="6">
        <v>41377</v>
      </c>
      <c r="F46">
        <v>19</v>
      </c>
      <c r="I46" s="6">
        <v>41742</v>
      </c>
      <c r="J46">
        <v>29</v>
      </c>
      <c r="M46" s="6">
        <v>42107</v>
      </c>
      <c r="N46">
        <v>100</v>
      </c>
      <c r="Q46" s="6">
        <v>42473</v>
      </c>
      <c r="R46">
        <v>11</v>
      </c>
      <c r="T46" s="6">
        <v>42930</v>
      </c>
      <c r="U46">
        <v>16</v>
      </c>
      <c r="W46" s="6">
        <v>43568</v>
      </c>
      <c r="X46">
        <v>29</v>
      </c>
    </row>
    <row r="47" spans="1:24" x14ac:dyDescent="0.3">
      <c r="A47" s="6">
        <v>41013</v>
      </c>
      <c r="B47">
        <v>24</v>
      </c>
      <c r="E47" s="6">
        <v>41378</v>
      </c>
      <c r="F47">
        <v>23</v>
      </c>
      <c r="I47" s="6">
        <v>41743</v>
      </c>
      <c r="J47">
        <v>87</v>
      </c>
      <c r="M47" s="6">
        <v>42108</v>
      </c>
      <c r="N47">
        <v>37</v>
      </c>
      <c r="Q47" s="6">
        <v>42474</v>
      </c>
      <c r="R47">
        <v>10</v>
      </c>
      <c r="T47" s="6">
        <v>42931</v>
      </c>
      <c r="U47">
        <v>21</v>
      </c>
      <c r="W47" s="6">
        <v>43569</v>
      </c>
      <c r="X47">
        <v>99</v>
      </c>
    </row>
    <row r="48" spans="1:24" x14ac:dyDescent="0.3">
      <c r="A48" s="6">
        <v>41014</v>
      </c>
      <c r="B48">
        <v>34</v>
      </c>
      <c r="E48" s="6">
        <v>41379</v>
      </c>
      <c r="F48">
        <v>49</v>
      </c>
      <c r="I48" s="6">
        <v>41744</v>
      </c>
      <c r="J48">
        <v>43</v>
      </c>
      <c r="M48" s="6">
        <v>42109</v>
      </c>
      <c r="N48">
        <v>23</v>
      </c>
      <c r="Q48" s="6">
        <v>42475</v>
      </c>
      <c r="R48">
        <v>11</v>
      </c>
      <c r="T48" s="6">
        <v>42932</v>
      </c>
      <c r="U48">
        <v>74</v>
      </c>
      <c r="W48" s="6">
        <v>43570</v>
      </c>
      <c r="X48">
        <v>98</v>
      </c>
    </row>
    <row r="49" spans="1:24" x14ac:dyDescent="0.3">
      <c r="A49" s="6">
        <v>41015</v>
      </c>
      <c r="B49">
        <v>59</v>
      </c>
      <c r="E49" s="6">
        <v>41380</v>
      </c>
      <c r="F49">
        <v>25</v>
      </c>
      <c r="I49" s="6">
        <v>41745</v>
      </c>
      <c r="J49">
        <v>28</v>
      </c>
      <c r="M49" s="6">
        <v>42110</v>
      </c>
      <c r="N49">
        <v>17</v>
      </c>
      <c r="Q49" s="6">
        <v>42476</v>
      </c>
      <c r="R49">
        <v>12</v>
      </c>
      <c r="T49" s="6">
        <v>42933</v>
      </c>
      <c r="U49">
        <v>100</v>
      </c>
      <c r="W49" s="6">
        <v>43571</v>
      </c>
      <c r="X49">
        <v>26</v>
      </c>
    </row>
    <row r="50" spans="1:24" x14ac:dyDescent="0.3">
      <c r="A50" s="6">
        <v>41016</v>
      </c>
      <c r="B50">
        <v>33</v>
      </c>
      <c r="E50" s="6">
        <v>41381</v>
      </c>
      <c r="F50">
        <v>19</v>
      </c>
      <c r="I50" s="6">
        <v>41746</v>
      </c>
      <c r="J50">
        <v>22</v>
      </c>
      <c r="M50" s="6">
        <v>42111</v>
      </c>
      <c r="N50">
        <v>16</v>
      </c>
      <c r="Q50" s="6">
        <v>42477</v>
      </c>
      <c r="R50">
        <v>18</v>
      </c>
      <c r="T50" s="6">
        <v>42934</v>
      </c>
      <c r="U50">
        <v>29</v>
      </c>
      <c r="W50" s="6">
        <v>43572</v>
      </c>
      <c r="X50">
        <v>17</v>
      </c>
    </row>
    <row r="51" spans="1:24" x14ac:dyDescent="0.3">
      <c r="A51" s="6">
        <v>41017</v>
      </c>
      <c r="B51">
        <v>21</v>
      </c>
      <c r="E51" s="6">
        <v>41382</v>
      </c>
      <c r="F51">
        <v>15</v>
      </c>
      <c r="I51" s="6">
        <v>41747</v>
      </c>
      <c r="J51">
        <v>21</v>
      </c>
      <c r="M51" s="6">
        <v>42112</v>
      </c>
      <c r="N51">
        <v>18</v>
      </c>
      <c r="Q51" s="6">
        <v>42478</v>
      </c>
      <c r="R51">
        <v>16</v>
      </c>
      <c r="T51" s="6">
        <v>42935</v>
      </c>
      <c r="U51">
        <v>18</v>
      </c>
      <c r="W51" s="6">
        <v>43573</v>
      </c>
      <c r="X51">
        <v>14</v>
      </c>
    </row>
    <row r="52" spans="1:24" x14ac:dyDescent="0.3">
      <c r="A52" s="6">
        <v>41018</v>
      </c>
      <c r="B52">
        <v>20</v>
      </c>
      <c r="E52" s="6">
        <v>41383</v>
      </c>
      <c r="F52">
        <v>14</v>
      </c>
      <c r="I52" s="6">
        <v>41748</v>
      </c>
      <c r="J52">
        <v>25</v>
      </c>
      <c r="M52" s="6">
        <v>42113</v>
      </c>
      <c r="N52">
        <v>25</v>
      </c>
      <c r="Q52" s="6">
        <v>42479</v>
      </c>
      <c r="R52">
        <v>13</v>
      </c>
      <c r="T52" s="6">
        <v>42936</v>
      </c>
      <c r="U52">
        <v>15</v>
      </c>
      <c r="W52" s="6">
        <v>43574</v>
      </c>
      <c r="X52">
        <v>14</v>
      </c>
    </row>
    <row r="53" spans="1:24" x14ac:dyDescent="0.3">
      <c r="A53" s="6">
        <v>41019</v>
      </c>
      <c r="B53">
        <v>19</v>
      </c>
      <c r="E53" s="6">
        <v>41384</v>
      </c>
      <c r="F53">
        <v>17</v>
      </c>
      <c r="I53" s="6">
        <v>41749</v>
      </c>
      <c r="J53">
        <v>32</v>
      </c>
      <c r="M53" s="6">
        <v>42114</v>
      </c>
      <c r="N53">
        <v>37</v>
      </c>
      <c r="Q53" s="6">
        <v>42480</v>
      </c>
      <c r="R53">
        <v>12</v>
      </c>
      <c r="T53" s="6">
        <v>42937</v>
      </c>
      <c r="U53">
        <v>13</v>
      </c>
      <c r="W53" s="6">
        <v>43575</v>
      </c>
      <c r="X53">
        <v>15</v>
      </c>
    </row>
    <row r="54" spans="1:24" x14ac:dyDescent="0.3">
      <c r="A54" s="6">
        <v>41020</v>
      </c>
      <c r="B54">
        <v>19</v>
      </c>
      <c r="E54" s="6">
        <v>41385</v>
      </c>
      <c r="F54">
        <v>22</v>
      </c>
      <c r="I54" s="6">
        <v>41750</v>
      </c>
      <c r="J54">
        <v>60</v>
      </c>
      <c r="M54" s="6">
        <v>42115</v>
      </c>
      <c r="N54">
        <v>20</v>
      </c>
      <c r="Q54" s="6">
        <v>42481</v>
      </c>
      <c r="R54">
        <v>13</v>
      </c>
      <c r="T54" s="6">
        <v>42938</v>
      </c>
      <c r="U54">
        <v>14</v>
      </c>
      <c r="W54" s="6">
        <v>43576</v>
      </c>
      <c r="X54">
        <v>28</v>
      </c>
    </row>
    <row r="55" spans="1:24" x14ac:dyDescent="0.3">
      <c r="A55" s="6">
        <v>41021</v>
      </c>
      <c r="B55">
        <v>26</v>
      </c>
      <c r="E55" s="6">
        <v>41386</v>
      </c>
      <c r="F55">
        <v>55</v>
      </c>
      <c r="I55" s="6">
        <v>41751</v>
      </c>
      <c r="J55">
        <v>33</v>
      </c>
      <c r="M55" s="6">
        <v>42116</v>
      </c>
      <c r="N55">
        <v>15</v>
      </c>
      <c r="Q55" s="6">
        <v>42482</v>
      </c>
      <c r="R55">
        <v>16</v>
      </c>
      <c r="T55" s="6">
        <v>42939</v>
      </c>
      <c r="U55">
        <v>22</v>
      </c>
      <c r="W55" s="6">
        <v>43577</v>
      </c>
      <c r="X55">
        <v>65</v>
      </c>
    </row>
    <row r="56" spans="1:24" x14ac:dyDescent="0.3">
      <c r="A56" s="6">
        <v>41022</v>
      </c>
      <c r="B56">
        <v>64</v>
      </c>
      <c r="E56" s="6">
        <v>41387</v>
      </c>
      <c r="F56">
        <v>30</v>
      </c>
      <c r="I56" s="6">
        <v>41752</v>
      </c>
      <c r="J56">
        <v>23</v>
      </c>
      <c r="M56" s="6">
        <v>42117</v>
      </c>
      <c r="N56">
        <v>13</v>
      </c>
      <c r="Q56" s="6">
        <v>42483</v>
      </c>
      <c r="R56">
        <v>22</v>
      </c>
      <c r="T56" s="6">
        <v>42940</v>
      </c>
      <c r="U56">
        <v>55</v>
      </c>
      <c r="W56" s="6">
        <v>43578</v>
      </c>
      <c r="X56">
        <v>24</v>
      </c>
    </row>
    <row r="57" spans="1:24" x14ac:dyDescent="0.3">
      <c r="A57" s="6">
        <v>41023</v>
      </c>
      <c r="B57">
        <v>34</v>
      </c>
      <c r="E57" s="6">
        <v>41388</v>
      </c>
      <c r="F57">
        <v>21</v>
      </c>
      <c r="I57" s="6">
        <v>41753</v>
      </c>
      <c r="J57">
        <v>20</v>
      </c>
      <c r="M57" s="6">
        <v>42118</v>
      </c>
      <c r="N57">
        <v>12</v>
      </c>
      <c r="Q57" s="6">
        <v>42484</v>
      </c>
      <c r="R57">
        <v>72</v>
      </c>
      <c r="T57" s="6">
        <v>42941</v>
      </c>
      <c r="U57">
        <v>22</v>
      </c>
      <c r="W57" s="6">
        <v>43579</v>
      </c>
      <c r="X57">
        <v>16</v>
      </c>
    </row>
    <row r="58" spans="1:24" x14ac:dyDescent="0.3">
      <c r="A58" s="6">
        <v>41024</v>
      </c>
      <c r="B58">
        <v>24</v>
      </c>
      <c r="E58" s="6">
        <v>41389</v>
      </c>
      <c r="F58">
        <v>17</v>
      </c>
      <c r="I58" s="6">
        <v>41754</v>
      </c>
      <c r="J58">
        <v>17</v>
      </c>
      <c r="M58" s="6">
        <v>42119</v>
      </c>
      <c r="N58">
        <v>14</v>
      </c>
      <c r="Q58" s="6">
        <v>42485</v>
      </c>
      <c r="R58">
        <v>100</v>
      </c>
      <c r="T58" s="6">
        <v>42942</v>
      </c>
      <c r="U58">
        <v>15</v>
      </c>
      <c r="W58" s="6">
        <v>43580</v>
      </c>
      <c r="X58">
        <v>13</v>
      </c>
    </row>
    <row r="59" spans="1:24" x14ac:dyDescent="0.3">
      <c r="A59" s="6">
        <v>41025</v>
      </c>
      <c r="B59">
        <v>21</v>
      </c>
      <c r="E59" s="6">
        <v>41390</v>
      </c>
      <c r="F59">
        <v>15</v>
      </c>
      <c r="I59" s="6">
        <v>41755</v>
      </c>
      <c r="J59">
        <v>19</v>
      </c>
      <c r="M59" s="6">
        <v>42120</v>
      </c>
      <c r="N59">
        <v>18</v>
      </c>
      <c r="Q59" s="6">
        <v>42486</v>
      </c>
      <c r="R59">
        <v>28</v>
      </c>
      <c r="T59" s="6">
        <v>42943</v>
      </c>
      <c r="U59">
        <v>13</v>
      </c>
      <c r="W59" s="6">
        <v>43581</v>
      </c>
      <c r="X59">
        <v>12</v>
      </c>
    </row>
    <row r="60" spans="1:24" x14ac:dyDescent="0.3">
      <c r="A60" s="6">
        <v>41026</v>
      </c>
      <c r="B60">
        <v>20</v>
      </c>
      <c r="E60" s="6">
        <v>41391</v>
      </c>
      <c r="F60">
        <v>17</v>
      </c>
      <c r="I60" s="6">
        <v>41756</v>
      </c>
      <c r="J60">
        <v>24</v>
      </c>
      <c r="M60" s="6">
        <v>42121</v>
      </c>
      <c r="N60">
        <v>35</v>
      </c>
      <c r="Q60" s="6">
        <v>42487</v>
      </c>
      <c r="R60">
        <v>18</v>
      </c>
      <c r="T60" s="6">
        <v>42944</v>
      </c>
      <c r="U60">
        <v>11</v>
      </c>
      <c r="W60" s="6">
        <v>43582</v>
      </c>
      <c r="X60">
        <v>13</v>
      </c>
    </row>
    <row r="61" spans="1:24" x14ac:dyDescent="0.3">
      <c r="A61" s="6">
        <v>41027</v>
      </c>
      <c r="B61">
        <v>22</v>
      </c>
      <c r="E61" s="6">
        <v>41392</v>
      </c>
      <c r="F61">
        <v>23</v>
      </c>
      <c r="I61" s="6">
        <v>41757</v>
      </c>
      <c r="J61">
        <v>56</v>
      </c>
      <c r="M61" s="6">
        <v>42122</v>
      </c>
      <c r="N61">
        <v>17</v>
      </c>
      <c r="Q61" s="6">
        <v>42488</v>
      </c>
      <c r="R61">
        <v>14</v>
      </c>
      <c r="T61" s="6">
        <v>42945</v>
      </c>
      <c r="U61">
        <v>11</v>
      </c>
      <c r="W61" s="6">
        <v>43583</v>
      </c>
      <c r="X61">
        <v>28</v>
      </c>
    </row>
    <row r="62" spans="1:24" x14ac:dyDescent="0.3">
      <c r="A62" s="6">
        <v>41028</v>
      </c>
      <c r="B62">
        <v>29</v>
      </c>
      <c r="E62" s="6">
        <v>41393</v>
      </c>
      <c r="F62">
        <v>57</v>
      </c>
      <c r="I62" s="6">
        <v>41758</v>
      </c>
      <c r="J62">
        <v>28</v>
      </c>
      <c r="M62" s="6">
        <v>42123</v>
      </c>
      <c r="N62">
        <v>13</v>
      </c>
      <c r="Q62" s="6">
        <v>42489</v>
      </c>
      <c r="R62">
        <v>12</v>
      </c>
      <c r="T62" s="6">
        <v>42946</v>
      </c>
      <c r="U62">
        <v>18</v>
      </c>
      <c r="W62" s="6">
        <v>43584</v>
      </c>
      <c r="X62">
        <v>100</v>
      </c>
    </row>
    <row r="63" spans="1:24" x14ac:dyDescent="0.3">
      <c r="A63" s="6">
        <v>41029</v>
      </c>
      <c r="B63">
        <v>59</v>
      </c>
      <c r="E63" s="6">
        <v>41394</v>
      </c>
      <c r="F63">
        <v>29</v>
      </c>
      <c r="I63" s="6">
        <v>41759</v>
      </c>
      <c r="J63">
        <v>19</v>
      </c>
      <c r="M63" s="6">
        <v>42124</v>
      </c>
      <c r="N63">
        <v>13</v>
      </c>
      <c r="Q63" s="6">
        <v>42490</v>
      </c>
      <c r="R63">
        <v>13</v>
      </c>
      <c r="T63" s="6">
        <v>42947</v>
      </c>
      <c r="U63">
        <v>51</v>
      </c>
      <c r="W63" s="6">
        <v>43585</v>
      </c>
      <c r="X63">
        <v>31</v>
      </c>
    </row>
    <row r="64" spans="1:24" x14ac:dyDescent="0.3">
      <c r="A64" s="6">
        <v>41030</v>
      </c>
      <c r="B64">
        <v>31</v>
      </c>
      <c r="E64" s="6">
        <v>41395</v>
      </c>
      <c r="F64">
        <v>20</v>
      </c>
      <c r="I64" s="6">
        <v>41760</v>
      </c>
      <c r="J64">
        <v>16</v>
      </c>
      <c r="M64" s="6">
        <v>42125</v>
      </c>
      <c r="N64">
        <v>11</v>
      </c>
      <c r="Q64" s="6">
        <v>42491</v>
      </c>
      <c r="R64">
        <v>22</v>
      </c>
      <c r="T64" s="6">
        <v>42948</v>
      </c>
      <c r="U64">
        <v>24</v>
      </c>
      <c r="W64" s="6">
        <v>43586</v>
      </c>
      <c r="X64">
        <v>19</v>
      </c>
    </row>
    <row r="65" spans="9:10" x14ac:dyDescent="0.3">
      <c r="I65" s="6">
        <v>41761</v>
      </c>
      <c r="J65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Monthly Searches</vt:lpstr>
      <vt:lpstr>Daily Searches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2020-08-03T16:09:22Z</dcterms:created>
  <dcterms:modified xsi:type="dcterms:W3CDTF">2020-08-03T23:57:24Z</dcterms:modified>
</cp:coreProperties>
</file>