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240\"/>
    </mc:Choice>
  </mc:AlternateContent>
  <xr:revisionPtr revIDLastSave="0" documentId="13_ncr:1_{E7A74E22-63EE-493D-87E7-22B7B5ECE0C2}" xr6:coauthVersionLast="45" xr6:coauthVersionMax="45" xr10:uidLastSave="{00000000-0000-0000-0000-000000000000}"/>
  <bookViews>
    <workbookView xWindow="-104" yWindow="-104" windowWidth="22326" windowHeight="12050" activeTab="1" xr2:uid="{274E0731-A028-4E15-B868-4099DE0FC1D5}"/>
  </bookViews>
  <sheets>
    <sheet name="Notes" sheetId="5" r:id="rId1"/>
    <sheet name="Populations" sheetId="3" r:id="rId2"/>
    <sheet name="Heights" sheetId="1" r:id="rId3"/>
    <sheet name="NORMAL Probabilities" sheetId="4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chart.v1.0" hidden="1">Populations!$B$2</definedName>
    <definedName name="_xlchart.v1.1" hidden="1">Populations!$B$3:$B$53</definedName>
    <definedName name="_xlchart.v1.2" hidden="1">Populations!$B$2</definedName>
    <definedName name="_xlchart.v1.3" hidden="1">Populations!$B$3:$B$53</definedName>
    <definedName name="_xlchart.v1.4" hidden="1">Heights!$C$4</definedName>
    <definedName name="_xlchart.v1.5" hidden="1">Heights!$C$5:$C$204</definedName>
    <definedName name="height">Heights!$C$5:$C$204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"$I$9"</definedName>
    <definedName name="RiskSelectedNameCell1" hidden="1">"$B$9"</definedName>
    <definedName name="RiskSelectedNameCell2" hidden="1">"$I$2"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9" i="4"/>
  <c r="F24" i="4"/>
  <c r="F20" i="4"/>
  <c r="F14" i="4"/>
  <c r="F16" i="4"/>
  <c r="F23" i="4"/>
  <c r="F22" i="4"/>
  <c r="F27" i="4"/>
  <c r="F15" i="4"/>
  <c r="J3" i="3"/>
  <c r="F29" i="4"/>
  <c r="F28" i="4"/>
  <c r="F17" i="4"/>
  <c r="F10" i="4"/>
  <c r="F11" i="4"/>
  <c r="F19" i="4"/>
  <c r="F25" i="4"/>
  <c r="F21" i="4"/>
  <c r="F13" i="4"/>
  <c r="F12" i="4"/>
  <c r="F26" i="4"/>
  <c r="F9" i="4"/>
  <c r="F18" i="4"/>
  <c r="H10" i="1" l="1"/>
  <c r="J8" i="1"/>
  <c r="J7" i="1"/>
  <c r="J6" i="1"/>
  <c r="I3" i="3"/>
  <c r="J5" i="1"/>
  <c r="I10" i="1"/>
  <c r="I11" i="1"/>
  <c r="J4" i="1" l="1"/>
  <c r="J3" i="1"/>
  <c r="I8" i="3"/>
  <c r="I5" i="3"/>
  <c r="I4" i="3"/>
  <c r="I7" i="3"/>
  <c r="I6" i="3"/>
  <c r="J5" i="3"/>
  <c r="J4" i="3"/>
  <c r="J8" i="3"/>
  <c r="J6" i="3"/>
  <c r="J7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2A0B28C-8015-4C5E-B9C2-67A4A5DA1284}" keepAlive="1" name="Query - Population of states, territories, divisions and regions" description="Connection to the 'Population of states, territories, divisions and regions' query in the workbook." type="5" refreshedVersion="6" background="1">
    <dbPr connection="Provider=Microsoft.Mashup.OleDb.1;Data Source=$Workbook$;Location=&quot;Population of states, territories, divisions and regions&quot;;Extended Properties=&quot;&quot;" command="SELECT * FROM [Population of states, territories, divisions and regions]"/>
  </connection>
</connections>
</file>

<file path=xl/sharedStrings.xml><?xml version="1.0" encoding="utf-8"?>
<sst xmlns="http://schemas.openxmlformats.org/spreadsheetml/2006/main" count="121" uniqueCount="117">
  <si>
    <t>State/federal district/territory/_x000D_
Division/region</t>
  </si>
  <si>
    <t>2018_x000D_
population</t>
  </si>
  <si>
    <t>Massachusetts</t>
  </si>
  <si>
    <t>Connecticut</t>
  </si>
  <si>
    <t>New Hampshire</t>
  </si>
  <si>
    <t>Maine</t>
  </si>
  <si>
    <t>Rhode Island</t>
  </si>
  <si>
    <t>Vermont</t>
  </si>
  <si>
    <t>New York</t>
  </si>
  <si>
    <t>Pennsylvania</t>
  </si>
  <si>
    <t>New Jersey</t>
  </si>
  <si>
    <t>Florida</t>
  </si>
  <si>
    <t>Georgia</t>
  </si>
  <si>
    <t>North Carolina</t>
  </si>
  <si>
    <t>Virginia</t>
  </si>
  <si>
    <t>Maryland</t>
  </si>
  <si>
    <t>South Carolina</t>
  </si>
  <si>
    <t>West Virginia</t>
  </si>
  <si>
    <t>Delaware</t>
  </si>
  <si>
    <t>District of Columbia</t>
  </si>
  <si>
    <t>Tennessee</t>
  </si>
  <si>
    <t>Alabama</t>
  </si>
  <si>
    <t>Kentucky</t>
  </si>
  <si>
    <t>Mississippi</t>
  </si>
  <si>
    <t>Texas</t>
  </si>
  <si>
    <t>Louisiana</t>
  </si>
  <si>
    <t>Oklahoma</t>
  </si>
  <si>
    <t>Arkansas</t>
  </si>
  <si>
    <t>Illinois</t>
  </si>
  <si>
    <t>Ohio</t>
  </si>
  <si>
    <t>Michigan</t>
  </si>
  <si>
    <t>Indiana</t>
  </si>
  <si>
    <t>Wisconsin</t>
  </si>
  <si>
    <t>Missouri</t>
  </si>
  <si>
    <t>Minnesota</t>
  </si>
  <si>
    <t>Iowa</t>
  </si>
  <si>
    <t>Kansas</t>
  </si>
  <si>
    <t>Nebraska</t>
  </si>
  <si>
    <t>South Dakota</t>
  </si>
  <si>
    <t>North Dakota</t>
  </si>
  <si>
    <t>Arizona</t>
  </si>
  <si>
    <t>Colorado</t>
  </si>
  <si>
    <t>Utah</t>
  </si>
  <si>
    <t>Nevada</t>
  </si>
  <si>
    <t>New Mexico</t>
  </si>
  <si>
    <t>Idaho</t>
  </si>
  <si>
    <t>Montana</t>
  </si>
  <si>
    <t>Wyoming</t>
  </si>
  <si>
    <t>California</t>
  </si>
  <si>
    <t>Washington</t>
  </si>
  <si>
    <t>Oregon</t>
  </si>
  <si>
    <t>Hawaii</t>
  </si>
  <si>
    <t>Alaska</t>
  </si>
  <si>
    <t>Mean</t>
  </si>
  <si>
    <t>Standard  Deviation</t>
  </si>
  <si>
    <t>Lower outlier</t>
  </si>
  <si>
    <t>Upper Outlier</t>
  </si>
  <si>
    <t>Skewness</t>
  </si>
  <si>
    <t>Female</t>
  </si>
  <si>
    <t>Height</t>
  </si>
  <si>
    <t>Random  Variable</t>
  </si>
  <si>
    <t>Sample</t>
  </si>
  <si>
    <t>Median</t>
  </si>
  <si>
    <t>Sigma</t>
  </si>
  <si>
    <t>Lower Outlier</t>
  </si>
  <si>
    <t>Low outlier</t>
  </si>
  <si>
    <t>High outlier</t>
  </si>
  <si>
    <t>Point Spread</t>
  </si>
  <si>
    <t>Chance of Losing</t>
  </si>
  <si>
    <t>Underflow Bin 1e6 Bin width 4e6</t>
  </si>
  <si>
    <t>Bin  width</t>
  </si>
  <si>
    <t>Underflow</t>
  </si>
  <si>
    <t>Overflow</t>
  </si>
  <si>
    <t>Data  Set</t>
  </si>
  <si>
    <t>Typical value</t>
  </si>
  <si>
    <t>Use mean unless lots of skewness</t>
  </si>
  <si>
    <t>Median (50%ile)  if lots of skewness</t>
  </si>
  <si>
    <t>|Skewness|&gt;1</t>
  </si>
  <si>
    <t>Spread about the mean</t>
  </si>
  <si>
    <t>Variance = Average Squared deviation from mean</t>
  </si>
  <si>
    <t>Standard deviation = Sqrt(Vaariance)</t>
  </si>
  <si>
    <t>1,3,5</t>
  </si>
  <si>
    <t>Variance = 4</t>
  </si>
  <si>
    <t>Standard deviation = 2</t>
  </si>
  <si>
    <t>Bars tell you how many data points in each bin range</t>
  </si>
  <si>
    <t>Negatively skewed- Bars go further   to left of peak</t>
  </si>
  <si>
    <t>Symmetric-Bars look same left and right of peak: height weight</t>
  </si>
  <si>
    <t>Positively skewed-Bars go further to right of peak:Income</t>
  </si>
  <si>
    <t>Outliers or unusual data points</t>
  </si>
  <si>
    <t>More than 2Sigma  from mean</t>
  </si>
  <si>
    <t xml:space="preserve">Z-Score </t>
  </si>
  <si>
    <t>How many sigma above or below mean</t>
  </si>
  <si>
    <t>|Z Score|&gt;2 is outlier</t>
  </si>
  <si>
    <t>Discrete Random Variables</t>
  </si>
  <si>
    <t>can list values</t>
  </si>
  <si>
    <t>toss a die</t>
  </si>
  <si>
    <t>half gallons of milk we buy at store today</t>
  </si>
  <si>
    <t>Continuous random variable</t>
  </si>
  <si>
    <t>Random  Variable=Value associated with uncertain outcome of an experiment</t>
  </si>
  <si>
    <t xml:space="preserve">Annual Investment Returns State Populations etc. </t>
  </si>
  <si>
    <t>Return on DOW in 2021</t>
  </si>
  <si>
    <t>Person's  height</t>
  </si>
  <si>
    <t>Need a PDF</t>
  </si>
  <si>
    <t>Probability Density Function</t>
  </si>
  <si>
    <t>PDF&gt;=0</t>
  </si>
  <si>
    <t>Area under PDF = probability</t>
  </si>
  <si>
    <t>Total  Area Under PDF  = 1</t>
  </si>
  <si>
    <t>Normal Random Variable occurs  a lot</t>
  </si>
  <si>
    <t>Add up &gt;=30 independent random variables</t>
  </si>
  <si>
    <t>So points scored in basketball game is normal</t>
  </si>
  <si>
    <t>you get normal: Central Limit Theorem</t>
  </si>
  <si>
    <t>Histogram and Shape of Data</t>
  </si>
  <si>
    <t>Waiting Time at airport; Games IU W+M win this season</t>
  </si>
  <si>
    <t>Data:Results of experiment, census, survey and any</t>
  </si>
  <si>
    <t>kind of  process or operation.  Useless  definition</t>
  </si>
  <si>
    <t>Use Standard deviation Sigma=  Standard  deviation</t>
  </si>
  <si>
    <t>Cal Z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</si>
</sst>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0" xfId="0" applyFont="1" applyFill="1"/>
    <xf numFmtId="2" fontId="1" fillId="0" borderId="0" xfId="0" applyNumberFormat="1" applyFont="1"/>
    <xf numFmtId="0" fontId="1" fillId="0" borderId="0" xfId="0" applyFont="1" applyAlignment="1">
      <alignment wrapText="1"/>
    </xf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US State  Populations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US State  Populations</a:t>
          </a:r>
        </a:p>
      </cx:txPr>
    </cx:title>
    <cx:plotArea>
      <cx:plotAreaRegion>
        <cx:series layoutId="clusteredColumn" uniqueId="{6BD5812A-60DA-46AD-BD1D-E8CE454DC978}">
          <cx:tx>
            <cx:txData>
              <cx:f>_xlchart.v1.0</cx:f>
              <cx:v>2018
population</cx:v>
            </cx:txData>
          </cx:tx>
          <cx:dataLabels pos="inEnd"/>
          <cx:dataId val="0"/>
          <cx:layoutPr>
            <cx:binning intervalClosed="r" underflow="1000000">
              <cx:binSize val="4000000"/>
            </cx:binning>
          </cx:layoutPr>
        </cx:series>
      </cx:plotAreaRegion>
      <cx:axis id="0">
        <cx:catScaling gapWidth="0"/>
        <cx:title>
          <cx:tx>
            <cx:txData>
              <cx:v>Population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75000"/>
                      <a:lumOff val="25000"/>
                    </a:sysClr>
                  </a:solidFill>
                  <a:latin typeface="Calibri" panose="020F0502020204030204"/>
                </a:rPr>
                <a:t>Population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endParaRPr lang="en-US" sz="900" b="0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Actual Heights</a:t>
            </a:r>
          </a:p>
          <a:p>
            <a:pPr algn="ctr" rtl="0">
              <a:defRPr/>
            </a:pP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uniqueId="{21512F7F-12D8-4064-9816-3DE046B3CC3A}">
          <cx:tx>
            <cx:txData>
              <cx:f>_xlchart.v1.4</cx:f>
              <cx:v>Height</cx:v>
            </cx:txData>
          </cx:tx>
          <cx:dataLabels pos="inEnd">
            <cx:visibility seriesName="0" categoryName="0" value="1"/>
          </cx:dataLabels>
          <cx:dataId val="0"/>
          <cx:layoutPr>
            <cx:binning intervalClosed="r" underflow="58.5" overflow="72.5">
              <cx:binSize val="2"/>
            </cx:binning>
          </cx:layoutPr>
        </cx:series>
      </cx:plotAreaRegion>
      <cx:axis id="0">
        <cx:catScaling gapWidth="0"/>
        <cx:title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endParaRPr lang="en-US" sz="900" b="0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483761</xdr:colOff>
      <xdr:row>9</xdr:row>
      <xdr:rowOff>97100</xdr:rowOff>
    </xdr:from>
    <xdr:to>
      <xdr:col>11</xdr:col>
      <xdr:colOff>610760</xdr:colOff>
      <xdr:row>24</xdr:row>
      <xdr:rowOff>78050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33CA16E-00AF-456D-A13C-6E23260B0BF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94673" y="1743020"/>
              <a:ext cx="7171537" cy="2724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196904</xdr:colOff>
      <xdr:row>18</xdr:row>
      <xdr:rowOff>89299</xdr:rowOff>
    </xdr:from>
    <xdr:to>
      <xdr:col>11</xdr:col>
      <xdr:colOff>107315</xdr:colOff>
      <xdr:row>33</xdr:row>
      <xdr:rowOff>70249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F8CA990E-C841-4157-AE13-3D814D84A7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15592" y="3381139"/>
              <a:ext cx="6428254" cy="2724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114300</xdr:colOff>
      <xdr:row>0</xdr:row>
      <xdr:rowOff>0</xdr:rowOff>
    </xdr:from>
    <xdr:to>
      <xdr:col>19</xdr:col>
      <xdr:colOff>571502</xdr:colOff>
      <xdr:row>20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282641-F6FA-4F8D-A604-32DDE1186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0"/>
          <a:ext cx="5943600" cy="375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72DA1-2225-4B3C-A309-50D7DA74B2E1}">
  <dimension ref="A1:R28"/>
  <sheetViews>
    <sheetView workbookViewId="0">
      <selection activeCell="F13" sqref="F13"/>
    </sheetView>
  </sheetViews>
  <sheetFormatPr defaultRowHeight="14.4" x14ac:dyDescent="0.3"/>
  <cols>
    <col min="1" max="16384" width="8.796875" style="1"/>
  </cols>
  <sheetData>
    <row r="1" spans="1:18" x14ac:dyDescent="0.3">
      <c r="A1" s="8" t="s">
        <v>113</v>
      </c>
      <c r="B1" s="8"/>
      <c r="C1" s="8"/>
      <c r="D1" s="8"/>
      <c r="E1" s="8"/>
      <c r="K1" s="2" t="s">
        <v>98</v>
      </c>
      <c r="L1" s="2"/>
      <c r="M1" s="2"/>
      <c r="N1" s="2"/>
      <c r="O1" s="2"/>
      <c r="P1" s="2"/>
      <c r="Q1" s="2"/>
      <c r="R1" s="2"/>
    </row>
    <row r="2" spans="1:18" x14ac:dyDescent="0.3">
      <c r="A2" s="8" t="s">
        <v>114</v>
      </c>
      <c r="B2" s="8"/>
      <c r="C2" s="8"/>
      <c r="D2" s="8"/>
      <c r="E2" s="8"/>
      <c r="K2" s="2" t="s">
        <v>112</v>
      </c>
      <c r="L2" s="2"/>
      <c r="M2" s="2"/>
      <c r="N2" s="2"/>
      <c r="O2" s="2"/>
      <c r="P2" s="2"/>
      <c r="Q2" s="2"/>
      <c r="R2" s="2"/>
    </row>
    <row r="3" spans="1:18" x14ac:dyDescent="0.3">
      <c r="C3" s="2" t="s">
        <v>73</v>
      </c>
      <c r="D3" s="2" t="s">
        <v>99</v>
      </c>
      <c r="E3" s="2"/>
      <c r="F3" s="2"/>
      <c r="G3" s="2"/>
      <c r="H3" s="2"/>
      <c r="K3" s="5" t="s">
        <v>93</v>
      </c>
      <c r="L3" s="5"/>
      <c r="M3" s="5"/>
      <c r="N3" s="5"/>
    </row>
    <row r="4" spans="1:18" x14ac:dyDescent="0.3">
      <c r="C4" s="2" t="s">
        <v>74</v>
      </c>
      <c r="D4" s="2"/>
      <c r="E4" s="2"/>
      <c r="F4" s="2"/>
      <c r="K4" s="5" t="s">
        <v>94</v>
      </c>
      <c r="L4" s="5"/>
      <c r="M4" s="5"/>
      <c r="N4" s="5"/>
    </row>
    <row r="5" spans="1:18" x14ac:dyDescent="0.3">
      <c r="C5" s="2" t="s">
        <v>75</v>
      </c>
      <c r="D5" s="2"/>
      <c r="E5" s="2"/>
      <c r="F5" s="2"/>
      <c r="K5" s="5" t="s">
        <v>95</v>
      </c>
      <c r="L5" s="5"/>
      <c r="M5" s="5"/>
      <c r="N5" s="5"/>
    </row>
    <row r="6" spans="1:18" x14ac:dyDescent="0.3">
      <c r="C6" s="2" t="s">
        <v>76</v>
      </c>
      <c r="D6" s="2"/>
      <c r="E6" s="2"/>
      <c r="F6" s="2"/>
      <c r="K6" s="5" t="s">
        <v>96</v>
      </c>
      <c r="L6" s="5"/>
      <c r="M6" s="5"/>
      <c r="N6" s="5"/>
    </row>
    <row r="7" spans="1:18" x14ac:dyDescent="0.3">
      <c r="C7" s="2" t="s">
        <v>77</v>
      </c>
      <c r="D7" s="2"/>
      <c r="E7" s="2"/>
      <c r="F7" s="2"/>
      <c r="K7" s="5" t="s">
        <v>97</v>
      </c>
      <c r="L7" s="5"/>
      <c r="M7" s="5"/>
      <c r="N7" s="5"/>
    </row>
    <row r="8" spans="1:18" x14ac:dyDescent="0.3">
      <c r="K8" s="5" t="s">
        <v>100</v>
      </c>
      <c r="L8" s="5"/>
      <c r="M8" s="5"/>
      <c r="N8" s="5"/>
    </row>
    <row r="9" spans="1:18" x14ac:dyDescent="0.3">
      <c r="C9" s="5" t="s">
        <v>78</v>
      </c>
      <c r="D9" s="5"/>
      <c r="E9" s="5"/>
      <c r="F9" s="5"/>
      <c r="G9" s="5"/>
      <c r="K9" s="5" t="s">
        <v>101</v>
      </c>
      <c r="L9" s="5"/>
      <c r="M9" s="5"/>
      <c r="N9" s="5"/>
    </row>
    <row r="10" spans="1:18" x14ac:dyDescent="0.3">
      <c r="C10" s="5" t="s">
        <v>79</v>
      </c>
      <c r="D10" s="5"/>
      <c r="E10" s="5"/>
      <c r="F10" s="5"/>
      <c r="G10" s="5"/>
      <c r="K10" s="5" t="s">
        <v>102</v>
      </c>
      <c r="L10" s="5"/>
      <c r="M10" s="5"/>
      <c r="N10" s="5"/>
    </row>
    <row r="11" spans="1:18" x14ac:dyDescent="0.3">
      <c r="C11" s="5" t="s">
        <v>80</v>
      </c>
      <c r="D11" s="5"/>
      <c r="E11" s="5"/>
      <c r="F11" s="5"/>
      <c r="G11" s="5"/>
      <c r="K11" s="5" t="s">
        <v>103</v>
      </c>
      <c r="L11" s="5"/>
      <c r="M11" s="5"/>
      <c r="N11" s="5"/>
    </row>
    <row r="12" spans="1:18" x14ac:dyDescent="0.3">
      <c r="C12" s="5" t="s">
        <v>115</v>
      </c>
      <c r="D12" s="5"/>
      <c r="E12" s="5"/>
      <c r="F12" s="5"/>
      <c r="G12" s="5"/>
      <c r="K12" s="5" t="s">
        <v>105</v>
      </c>
      <c r="L12" s="5"/>
      <c r="M12" s="5"/>
      <c r="N12" s="5"/>
    </row>
    <row r="13" spans="1:18" x14ac:dyDescent="0.3">
      <c r="C13" s="5" t="s">
        <v>81</v>
      </c>
      <c r="D13" s="5"/>
      <c r="E13" s="5"/>
      <c r="F13" s="5"/>
      <c r="G13" s="5"/>
      <c r="K13" s="5" t="s">
        <v>104</v>
      </c>
      <c r="L13" s="5"/>
      <c r="M13" s="5"/>
      <c r="N13" s="5"/>
    </row>
    <row r="14" spans="1:18" x14ac:dyDescent="0.3">
      <c r="C14" s="5" t="s">
        <v>82</v>
      </c>
      <c r="D14" s="5"/>
      <c r="E14" s="5"/>
      <c r="F14" s="5"/>
      <c r="G14" s="5"/>
      <c r="K14" s="5" t="s">
        <v>106</v>
      </c>
      <c r="L14" s="5"/>
      <c r="M14" s="5"/>
      <c r="N14" s="5"/>
    </row>
    <row r="15" spans="1:18" x14ac:dyDescent="0.3">
      <c r="C15" s="5" t="s">
        <v>83</v>
      </c>
      <c r="D15" s="5"/>
      <c r="E15" s="5"/>
      <c r="F15" s="5"/>
      <c r="G15" s="5"/>
    </row>
    <row r="16" spans="1:18" x14ac:dyDescent="0.3">
      <c r="K16" s="2" t="s">
        <v>107</v>
      </c>
      <c r="L16" s="2"/>
      <c r="M16" s="2"/>
      <c r="N16" s="2"/>
      <c r="O16" s="2"/>
    </row>
    <row r="17" spans="3:15" x14ac:dyDescent="0.3">
      <c r="C17" s="6" t="s">
        <v>111</v>
      </c>
      <c r="D17" s="6"/>
      <c r="E17" s="6"/>
      <c r="F17" s="6"/>
      <c r="G17" s="6"/>
      <c r="H17" s="6"/>
      <c r="I17" s="6"/>
      <c r="K17" s="2" t="s">
        <v>108</v>
      </c>
      <c r="L17" s="2"/>
      <c r="M17" s="2"/>
      <c r="N17" s="2"/>
      <c r="O17" s="2"/>
    </row>
    <row r="18" spans="3:15" x14ac:dyDescent="0.3">
      <c r="C18" s="6" t="s">
        <v>84</v>
      </c>
      <c r="D18" s="6"/>
      <c r="E18" s="6"/>
      <c r="F18" s="6"/>
      <c r="G18" s="6"/>
      <c r="H18" s="6"/>
      <c r="I18" s="6"/>
      <c r="K18" s="2" t="s">
        <v>110</v>
      </c>
      <c r="L18" s="2"/>
      <c r="M18" s="2"/>
      <c r="N18" s="2"/>
      <c r="O18" s="2"/>
    </row>
    <row r="19" spans="3:15" x14ac:dyDescent="0.3">
      <c r="C19" s="6" t="s">
        <v>87</v>
      </c>
      <c r="D19" s="6"/>
      <c r="E19" s="6"/>
      <c r="F19" s="6"/>
      <c r="G19" s="6"/>
      <c r="H19" s="6"/>
      <c r="I19" s="6"/>
      <c r="K19" s="2" t="s">
        <v>109</v>
      </c>
      <c r="L19" s="2"/>
      <c r="M19" s="2"/>
      <c r="N19" s="2"/>
      <c r="O19" s="2"/>
    </row>
    <row r="20" spans="3:15" x14ac:dyDescent="0.3">
      <c r="C20" s="6" t="s">
        <v>85</v>
      </c>
      <c r="D20" s="6"/>
      <c r="E20" s="6"/>
      <c r="F20" s="6"/>
      <c r="G20" s="6"/>
      <c r="H20" s="6"/>
      <c r="I20" s="6"/>
      <c r="K20" s="2"/>
      <c r="L20" s="2"/>
      <c r="M20" s="2"/>
      <c r="N20" s="2"/>
      <c r="O20" s="2"/>
    </row>
    <row r="21" spans="3:15" x14ac:dyDescent="0.3">
      <c r="C21" s="6" t="s">
        <v>86</v>
      </c>
      <c r="D21" s="6"/>
      <c r="E21" s="6"/>
      <c r="F21" s="6"/>
      <c r="G21" s="6"/>
      <c r="H21" s="6"/>
      <c r="I21" s="6"/>
    </row>
    <row r="23" spans="3:15" x14ac:dyDescent="0.3">
      <c r="C23" s="7" t="s">
        <v>88</v>
      </c>
      <c r="D23" s="7"/>
      <c r="E23" s="7"/>
      <c r="F23" s="7"/>
    </row>
    <row r="24" spans="3:15" x14ac:dyDescent="0.3">
      <c r="C24" s="7" t="s">
        <v>89</v>
      </c>
      <c r="D24" s="7"/>
      <c r="E24" s="7"/>
      <c r="F24" s="7"/>
    </row>
    <row r="26" spans="3:15" x14ac:dyDescent="0.3">
      <c r="C26" s="2" t="s">
        <v>90</v>
      </c>
      <c r="D26" s="2"/>
      <c r="E26" s="2"/>
      <c r="F26" s="2"/>
    </row>
    <row r="27" spans="3:15" x14ac:dyDescent="0.3">
      <c r="C27" s="2" t="s">
        <v>91</v>
      </c>
      <c r="D27" s="2"/>
      <c r="E27" s="2"/>
      <c r="F27" s="2"/>
    </row>
    <row r="28" spans="3:15" x14ac:dyDescent="0.3">
      <c r="C28" s="2" t="s">
        <v>92</v>
      </c>
      <c r="D28" s="2"/>
      <c r="E28" s="2"/>
      <c r="F28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AFC4B-E598-4931-8095-81B3493DD370}">
  <sheetPr>
    <pageSetUpPr fitToPage="1"/>
  </sheetPr>
  <dimension ref="A1:J53"/>
  <sheetViews>
    <sheetView tabSelected="1" topLeftCell="B1" zoomScale="140" zoomScaleNormal="140" workbookViewId="0">
      <selection activeCell="G3" sqref="G3:G8"/>
    </sheetView>
  </sheetViews>
  <sheetFormatPr defaultRowHeight="14.4" x14ac:dyDescent="0.3"/>
  <cols>
    <col min="1" max="1" width="42.8984375" style="1" bestFit="1" customWidth="1"/>
    <col min="2" max="2" width="16.796875" style="1" bestFit="1" customWidth="1"/>
    <col min="3" max="6" width="8.796875" style="1"/>
    <col min="7" max="7" width="10.8984375" style="1" bestFit="1" customWidth="1"/>
    <col min="8" max="8" width="22.8984375" style="1" customWidth="1"/>
    <col min="9" max="9" width="10.796875" style="1" bestFit="1" customWidth="1"/>
    <col min="10" max="10" width="16.5" style="1" customWidth="1"/>
    <col min="11" max="16384" width="8.796875" style="1"/>
  </cols>
  <sheetData>
    <row r="1" spans="1:10" x14ac:dyDescent="0.3">
      <c r="E1" s="1" t="s">
        <v>116</v>
      </c>
    </row>
    <row r="2" spans="1:10" x14ac:dyDescent="0.3">
      <c r="A2" s="1" t="s">
        <v>0</v>
      </c>
      <c r="B2" s="1" t="s">
        <v>1</v>
      </c>
    </row>
    <row r="3" spans="1:10" x14ac:dyDescent="0.3">
      <c r="A3" s="2" t="s">
        <v>48</v>
      </c>
      <c r="B3" s="2">
        <v>39557045</v>
      </c>
      <c r="H3" s="1" t="s">
        <v>62</v>
      </c>
      <c r="I3" s="1">
        <f>MEDIAN(B3:B53)</f>
        <v>4468402</v>
      </c>
      <c r="J3" s="1" t="str">
        <f ca="1">_xlfn.FORMULATEXT(I3)</f>
        <v>=MEDIAN(B3:B53)</v>
      </c>
    </row>
    <row r="4" spans="1:10" x14ac:dyDescent="0.3">
      <c r="A4" s="2" t="s">
        <v>24</v>
      </c>
      <c r="B4" s="2">
        <v>28701845</v>
      </c>
      <c r="H4" s="1" t="s">
        <v>53</v>
      </c>
      <c r="I4" s="1">
        <f>AVERAGE(B3:B53)</f>
        <v>6415047.7254901957</v>
      </c>
      <c r="J4" s="1" t="str">
        <f ca="1">_xlfn.FORMULATEXT(I4)</f>
        <v>=AVERAGE(B3:B53)</v>
      </c>
    </row>
    <row r="5" spans="1:10" x14ac:dyDescent="0.3">
      <c r="A5" s="2" t="s">
        <v>11</v>
      </c>
      <c r="B5" s="2">
        <v>21299325</v>
      </c>
      <c r="H5" s="1" t="s">
        <v>54</v>
      </c>
      <c r="I5" s="1">
        <f>STDEV(B3:B53)</f>
        <v>7343307.8926712582</v>
      </c>
      <c r="J5" s="1" t="str">
        <f t="shared" ref="J5:J8" ca="1" si="0">_xlfn.FORMULATEXT(I5)</f>
        <v>=STDEV(B3:B53)</v>
      </c>
    </row>
    <row r="6" spans="1:10" x14ac:dyDescent="0.3">
      <c r="A6" s="1" t="s">
        <v>8</v>
      </c>
      <c r="B6" s="1">
        <v>19542209</v>
      </c>
      <c r="H6" s="1" t="s">
        <v>55</v>
      </c>
      <c r="I6" s="1">
        <f>I4-2*I5</f>
        <v>-8271568.0598523207</v>
      </c>
      <c r="J6" s="1" t="str">
        <f t="shared" ca="1" si="0"/>
        <v>=I4-2*I5</v>
      </c>
    </row>
    <row r="7" spans="1:10" x14ac:dyDescent="0.3">
      <c r="A7" s="1" t="s">
        <v>9</v>
      </c>
      <c r="B7" s="1">
        <v>12807060</v>
      </c>
      <c r="H7" s="1" t="s">
        <v>56</v>
      </c>
      <c r="I7" s="1">
        <f>I4+2*I5</f>
        <v>21101663.510832712</v>
      </c>
      <c r="J7" s="1" t="str">
        <f t="shared" ca="1" si="0"/>
        <v>=I4+2*I5</v>
      </c>
    </row>
    <row r="8" spans="1:10" x14ac:dyDescent="0.3">
      <c r="A8" s="1" t="s">
        <v>28</v>
      </c>
      <c r="B8" s="1">
        <v>12741080</v>
      </c>
      <c r="H8" s="1" t="s">
        <v>57</v>
      </c>
      <c r="I8" s="1">
        <f>SKEW(B3:B53)</f>
        <v>2.6947976822901012</v>
      </c>
      <c r="J8" s="1" t="str">
        <f t="shared" ca="1" si="0"/>
        <v>=SKEW(B3:B53)</v>
      </c>
    </row>
    <row r="9" spans="1:10" x14ac:dyDescent="0.3">
      <c r="A9" s="1" t="s">
        <v>29</v>
      </c>
      <c r="B9" s="1">
        <v>11689442</v>
      </c>
      <c r="E9" s="1" t="s">
        <v>69</v>
      </c>
    </row>
    <row r="10" spans="1:10" x14ac:dyDescent="0.3">
      <c r="A10" s="1" t="s">
        <v>12</v>
      </c>
      <c r="B10" s="1">
        <v>10519475</v>
      </c>
    </row>
    <row r="11" spans="1:10" x14ac:dyDescent="0.3">
      <c r="A11" s="1" t="s">
        <v>13</v>
      </c>
      <c r="B11" s="1">
        <v>10383620</v>
      </c>
    </row>
    <row r="12" spans="1:10" x14ac:dyDescent="0.3">
      <c r="A12" s="1" t="s">
        <v>30</v>
      </c>
      <c r="B12" s="1">
        <v>9995915</v>
      </c>
    </row>
    <row r="13" spans="1:10" x14ac:dyDescent="0.3">
      <c r="A13" s="1" t="s">
        <v>10</v>
      </c>
      <c r="B13" s="1">
        <v>8908520</v>
      </c>
    </row>
    <row r="14" spans="1:10" x14ac:dyDescent="0.3">
      <c r="A14" s="1" t="s">
        <v>14</v>
      </c>
      <c r="B14" s="1">
        <v>8517685</v>
      </c>
    </row>
    <row r="15" spans="1:10" x14ac:dyDescent="0.3">
      <c r="A15" s="1" t="s">
        <v>49</v>
      </c>
      <c r="B15" s="1">
        <v>7535591</v>
      </c>
    </row>
    <row r="16" spans="1:10" x14ac:dyDescent="0.3">
      <c r="A16" s="1" t="s">
        <v>40</v>
      </c>
      <c r="B16" s="1">
        <v>7171646</v>
      </c>
    </row>
    <row r="17" spans="1:2" x14ac:dyDescent="0.3">
      <c r="A17" s="1" t="s">
        <v>2</v>
      </c>
      <c r="B17" s="1">
        <v>6902149</v>
      </c>
    </row>
    <row r="18" spans="1:2" x14ac:dyDescent="0.3">
      <c r="A18" s="1" t="s">
        <v>20</v>
      </c>
      <c r="B18" s="1">
        <v>6770010</v>
      </c>
    </row>
    <row r="19" spans="1:2" x14ac:dyDescent="0.3">
      <c r="A19" s="1" t="s">
        <v>31</v>
      </c>
      <c r="B19" s="1">
        <v>6691878</v>
      </c>
    </row>
    <row r="20" spans="1:2" x14ac:dyDescent="0.3">
      <c r="A20" s="1" t="s">
        <v>33</v>
      </c>
      <c r="B20" s="1">
        <v>6126452</v>
      </c>
    </row>
    <row r="21" spans="1:2" x14ac:dyDescent="0.3">
      <c r="A21" s="1" t="s">
        <v>15</v>
      </c>
      <c r="B21" s="1">
        <v>6042718</v>
      </c>
    </row>
    <row r="22" spans="1:2" x14ac:dyDescent="0.3">
      <c r="A22" s="1" t="s">
        <v>32</v>
      </c>
      <c r="B22" s="1">
        <v>5813568</v>
      </c>
    </row>
    <row r="23" spans="1:2" x14ac:dyDescent="0.3">
      <c r="A23" s="1" t="s">
        <v>41</v>
      </c>
      <c r="B23" s="1">
        <v>5695564</v>
      </c>
    </row>
    <row r="24" spans="1:2" x14ac:dyDescent="0.3">
      <c r="A24" s="1" t="s">
        <v>34</v>
      </c>
      <c r="B24" s="1">
        <v>5611179</v>
      </c>
    </row>
    <row r="25" spans="1:2" x14ac:dyDescent="0.3">
      <c r="A25" s="1" t="s">
        <v>16</v>
      </c>
      <c r="B25" s="1">
        <v>5084127</v>
      </c>
    </row>
    <row r="26" spans="1:2" x14ac:dyDescent="0.3">
      <c r="A26" s="1" t="s">
        <v>21</v>
      </c>
      <c r="B26" s="1">
        <v>4887871</v>
      </c>
    </row>
    <row r="27" spans="1:2" x14ac:dyDescent="0.3">
      <c r="A27" s="1" t="s">
        <v>25</v>
      </c>
      <c r="B27" s="1">
        <v>4659978</v>
      </c>
    </row>
    <row r="28" spans="1:2" x14ac:dyDescent="0.3">
      <c r="A28" s="1" t="s">
        <v>22</v>
      </c>
      <c r="B28" s="1">
        <v>4468402</v>
      </c>
    </row>
    <row r="29" spans="1:2" x14ac:dyDescent="0.3">
      <c r="A29" s="1" t="s">
        <v>50</v>
      </c>
      <c r="B29" s="1">
        <v>4190713</v>
      </c>
    </row>
    <row r="30" spans="1:2" x14ac:dyDescent="0.3">
      <c r="A30" s="1" t="s">
        <v>26</v>
      </c>
      <c r="B30" s="1">
        <v>3943079</v>
      </c>
    </row>
    <row r="31" spans="1:2" x14ac:dyDescent="0.3">
      <c r="A31" s="1" t="s">
        <v>3</v>
      </c>
      <c r="B31" s="1">
        <v>3572665</v>
      </c>
    </row>
    <row r="32" spans="1:2" x14ac:dyDescent="0.3">
      <c r="A32" s="1" t="s">
        <v>42</v>
      </c>
      <c r="B32" s="1">
        <v>3161105</v>
      </c>
    </row>
    <row r="33" spans="1:2" x14ac:dyDescent="0.3">
      <c r="A33" s="1" t="s">
        <v>35</v>
      </c>
      <c r="B33" s="1">
        <v>3156145</v>
      </c>
    </row>
    <row r="34" spans="1:2" x14ac:dyDescent="0.3">
      <c r="A34" s="1" t="s">
        <v>43</v>
      </c>
      <c r="B34" s="1">
        <v>3034392</v>
      </c>
    </row>
    <row r="35" spans="1:2" x14ac:dyDescent="0.3">
      <c r="A35" s="1" t="s">
        <v>27</v>
      </c>
      <c r="B35" s="1">
        <v>3013825</v>
      </c>
    </row>
    <row r="36" spans="1:2" x14ac:dyDescent="0.3">
      <c r="A36" s="1" t="s">
        <v>23</v>
      </c>
      <c r="B36" s="1">
        <v>2986530</v>
      </c>
    </row>
    <row r="37" spans="1:2" x14ac:dyDescent="0.3">
      <c r="A37" s="1" t="s">
        <v>36</v>
      </c>
      <c r="B37" s="1">
        <v>2911505</v>
      </c>
    </row>
    <row r="38" spans="1:2" x14ac:dyDescent="0.3">
      <c r="A38" s="1" t="s">
        <v>44</v>
      </c>
      <c r="B38" s="1">
        <v>2095428</v>
      </c>
    </row>
    <row r="39" spans="1:2" x14ac:dyDescent="0.3">
      <c r="A39" s="1" t="s">
        <v>37</v>
      </c>
      <c r="B39" s="1">
        <v>1929268</v>
      </c>
    </row>
    <row r="40" spans="1:2" x14ac:dyDescent="0.3">
      <c r="A40" s="1" t="s">
        <v>17</v>
      </c>
      <c r="B40" s="1">
        <v>1805832</v>
      </c>
    </row>
    <row r="41" spans="1:2" x14ac:dyDescent="0.3">
      <c r="A41" s="1" t="s">
        <v>45</v>
      </c>
      <c r="B41" s="1">
        <v>1754208</v>
      </c>
    </row>
    <row r="42" spans="1:2" x14ac:dyDescent="0.3">
      <c r="A42" s="1" t="s">
        <v>51</v>
      </c>
      <c r="B42" s="1">
        <v>1420491</v>
      </c>
    </row>
    <row r="43" spans="1:2" x14ac:dyDescent="0.3">
      <c r="A43" s="1" t="s">
        <v>4</v>
      </c>
      <c r="B43" s="1">
        <v>1356458</v>
      </c>
    </row>
    <row r="44" spans="1:2" x14ac:dyDescent="0.3">
      <c r="A44" s="1" t="s">
        <v>5</v>
      </c>
      <c r="B44" s="1">
        <v>1338404</v>
      </c>
    </row>
    <row r="45" spans="1:2" x14ac:dyDescent="0.3">
      <c r="A45" s="1" t="s">
        <v>46</v>
      </c>
      <c r="B45" s="1">
        <v>1062305</v>
      </c>
    </row>
    <row r="46" spans="1:2" x14ac:dyDescent="0.3">
      <c r="A46" s="1" t="s">
        <v>6</v>
      </c>
      <c r="B46" s="1">
        <v>1057315</v>
      </c>
    </row>
    <row r="47" spans="1:2" x14ac:dyDescent="0.3">
      <c r="A47" s="1" t="s">
        <v>18</v>
      </c>
      <c r="B47" s="1">
        <v>967171</v>
      </c>
    </row>
    <row r="48" spans="1:2" x14ac:dyDescent="0.3">
      <c r="A48" s="1" t="s">
        <v>38</v>
      </c>
      <c r="B48" s="1">
        <v>882235</v>
      </c>
    </row>
    <row r="49" spans="1:2" x14ac:dyDescent="0.3">
      <c r="A49" s="1" t="s">
        <v>39</v>
      </c>
      <c r="B49" s="1">
        <v>760077</v>
      </c>
    </row>
    <row r="50" spans="1:2" x14ac:dyDescent="0.3">
      <c r="A50" s="1" t="s">
        <v>52</v>
      </c>
      <c r="B50" s="1">
        <v>737438</v>
      </c>
    </row>
    <row r="51" spans="1:2" x14ac:dyDescent="0.3">
      <c r="A51" s="1" t="s">
        <v>19</v>
      </c>
      <c r="B51" s="1">
        <v>702455</v>
      </c>
    </row>
    <row r="52" spans="1:2" x14ac:dyDescent="0.3">
      <c r="A52" s="1" t="s">
        <v>7</v>
      </c>
      <c r="B52" s="1">
        <v>626299</v>
      </c>
    </row>
    <row r="53" spans="1:2" x14ac:dyDescent="0.3">
      <c r="A53" s="1" t="s">
        <v>47</v>
      </c>
      <c r="B53" s="1">
        <v>577737</v>
      </c>
    </row>
  </sheetData>
  <sortState xmlns:xlrd2="http://schemas.microsoft.com/office/spreadsheetml/2017/richdata2" ref="A3:B53">
    <sortCondition descending="1" ref="B3:B53"/>
  </sortState>
  <printOptions headings="1" gridLines="1"/>
  <pageMargins left="0.7" right="0.7" top="0.75" bottom="0.75" header="0.3" footer="0.3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D9914-098E-4009-9733-BC0568234552}">
  <sheetPr>
    <pageSetUpPr fitToPage="1"/>
  </sheetPr>
  <dimension ref="B2:J204"/>
  <sheetViews>
    <sheetView topLeftCell="A29" zoomScale="110" zoomScaleNormal="110" workbookViewId="0">
      <selection activeCell="I38" sqref="I38"/>
    </sheetView>
  </sheetViews>
  <sheetFormatPr defaultRowHeight="14.4" x14ac:dyDescent="0.3"/>
  <cols>
    <col min="1" max="5" width="8.796875" style="1"/>
    <col min="6" max="6" width="22.8984375" style="1" customWidth="1"/>
    <col min="7" max="7" width="12.19921875" style="1" customWidth="1"/>
    <col min="8" max="8" width="14.8984375" style="1" customWidth="1"/>
    <col min="9" max="9" width="21.5" style="1" customWidth="1"/>
    <col min="10" max="16384" width="8.796875" style="1"/>
  </cols>
  <sheetData>
    <row r="2" spans="2:10" x14ac:dyDescent="0.3">
      <c r="I2" s="1" t="s">
        <v>60</v>
      </c>
      <c r="J2" s="1" t="s">
        <v>61</v>
      </c>
    </row>
    <row r="3" spans="2:10" x14ac:dyDescent="0.3">
      <c r="H3" s="1" t="s">
        <v>53</v>
      </c>
      <c r="I3" s="1">
        <v>65.5</v>
      </c>
      <c r="J3" s="1">
        <f>AVERAGE(height)</f>
        <v>65.759268942030289</v>
      </c>
    </row>
    <row r="4" spans="2:10" x14ac:dyDescent="0.3">
      <c r="B4" s="1" t="s">
        <v>58</v>
      </c>
      <c r="C4" s="1" t="s">
        <v>59</v>
      </c>
      <c r="H4" s="1" t="s">
        <v>63</v>
      </c>
      <c r="I4" s="1">
        <v>3.5</v>
      </c>
      <c r="J4" s="1">
        <f>STDEV(height)</f>
        <v>3.4452426698220955</v>
      </c>
    </row>
    <row r="5" spans="2:10" x14ac:dyDescent="0.3">
      <c r="B5" s="1">
        <v>1</v>
      </c>
      <c r="C5" s="3">
        <v>61.047671798889247</v>
      </c>
      <c r="H5" s="1" t="s">
        <v>57</v>
      </c>
      <c r="J5" s="1">
        <f>SKEW(height)</f>
        <v>0.40534373307499455</v>
      </c>
    </row>
    <row r="6" spans="2:10" x14ac:dyDescent="0.3">
      <c r="B6" s="1">
        <v>2</v>
      </c>
      <c r="C6" s="3">
        <v>59.536783752733349</v>
      </c>
      <c r="H6" s="1" t="s">
        <v>62</v>
      </c>
      <c r="J6" s="1">
        <f>MEDIAN(height)</f>
        <v>65.677992432966221</v>
      </c>
    </row>
    <row r="7" spans="2:10" x14ac:dyDescent="0.3">
      <c r="B7" s="1">
        <v>3</v>
      </c>
      <c r="C7" s="3">
        <v>64.931812744617972</v>
      </c>
      <c r="H7" s="1" t="s">
        <v>64</v>
      </c>
      <c r="J7" s="1">
        <f>J3-2*J4</f>
        <v>58.868783602386095</v>
      </c>
    </row>
    <row r="8" spans="2:10" x14ac:dyDescent="0.3">
      <c r="B8" s="1">
        <v>4</v>
      </c>
      <c r="C8" s="3">
        <v>65.627057242142371</v>
      </c>
      <c r="H8" s="1" t="s">
        <v>56</v>
      </c>
      <c r="J8" s="1">
        <f>J3+2*J4</f>
        <v>72.649754281674475</v>
      </c>
    </row>
    <row r="9" spans="2:10" x14ac:dyDescent="0.3">
      <c r="B9" s="1">
        <v>5</v>
      </c>
      <c r="C9" s="3">
        <v>60.195286063836924</v>
      </c>
    </row>
    <row r="10" spans="2:10" x14ac:dyDescent="0.3">
      <c r="B10" s="1">
        <v>6</v>
      </c>
      <c r="C10" s="3">
        <v>59.958572380402842</v>
      </c>
      <c r="G10" s="1" t="s">
        <v>65</v>
      </c>
      <c r="H10" s="1">
        <f>COUNTIF(height,"&lt;="&amp;J7)</f>
        <v>2</v>
      </c>
      <c r="I10" s="1" t="str">
        <f ca="1">_xlfn.FORMULATEXT(H10)</f>
        <v>=COUNTIF(height,"&lt;="&amp;J7)</v>
      </c>
    </row>
    <row r="11" spans="2:10" x14ac:dyDescent="0.3">
      <c r="B11" s="1">
        <v>7</v>
      </c>
      <c r="C11" s="3">
        <v>66.405648756550875</v>
      </c>
      <c r="G11" s="1" t="s">
        <v>66</v>
      </c>
      <c r="H11" s="1">
        <f>COUNTIF(height,"&gt;="&amp;J8)</f>
        <v>5</v>
      </c>
      <c r="I11" s="1" t="str">
        <f ca="1">_xlfn.FORMULATEXT(H11)</f>
        <v>=COUNTIF(height,"&gt;="&amp;J8)</v>
      </c>
    </row>
    <row r="12" spans="2:10" x14ac:dyDescent="0.3">
      <c r="B12" s="1">
        <v>8</v>
      </c>
      <c r="C12" s="3">
        <v>61.485072084873437</v>
      </c>
    </row>
    <row r="13" spans="2:10" x14ac:dyDescent="0.3">
      <c r="B13" s="1">
        <v>9</v>
      </c>
      <c r="C13" s="3">
        <v>65.893852113106547</v>
      </c>
    </row>
    <row r="14" spans="2:10" x14ac:dyDescent="0.3">
      <c r="B14" s="1">
        <v>10</v>
      </c>
      <c r="C14" s="3">
        <v>61.351961497841089</v>
      </c>
    </row>
    <row r="15" spans="2:10" x14ac:dyDescent="0.3">
      <c r="B15" s="1">
        <v>11</v>
      </c>
      <c r="C15" s="3">
        <v>67.798054118132001</v>
      </c>
    </row>
    <row r="16" spans="2:10" x14ac:dyDescent="0.3">
      <c r="B16" s="1">
        <v>12</v>
      </c>
      <c r="C16" s="3">
        <v>62.642888651084014</v>
      </c>
    </row>
    <row r="17" spans="2:3" x14ac:dyDescent="0.3">
      <c r="B17" s="1">
        <v>13</v>
      </c>
      <c r="C17" s="3">
        <v>67.614751366612538</v>
      </c>
    </row>
    <row r="18" spans="2:3" x14ac:dyDescent="0.3">
      <c r="B18" s="1">
        <v>14</v>
      </c>
      <c r="C18" s="3">
        <v>64.750095604449996</v>
      </c>
    </row>
    <row r="19" spans="2:3" x14ac:dyDescent="0.3">
      <c r="B19" s="1">
        <v>15</v>
      </c>
      <c r="C19" s="3">
        <v>71.437555249924017</v>
      </c>
    </row>
    <row r="20" spans="2:3" x14ac:dyDescent="0.3">
      <c r="B20" s="1">
        <v>16</v>
      </c>
      <c r="C20" s="3">
        <v>67.49171377855329</v>
      </c>
    </row>
    <row r="21" spans="2:3" x14ac:dyDescent="0.3">
      <c r="B21" s="1">
        <v>17</v>
      </c>
      <c r="C21" s="3">
        <v>66.865419068187165</v>
      </c>
    </row>
    <row r="22" spans="2:3" x14ac:dyDescent="0.3">
      <c r="B22" s="1">
        <v>18</v>
      </c>
      <c r="C22" s="3">
        <v>69.578531547848399</v>
      </c>
    </row>
    <row r="23" spans="2:3" x14ac:dyDescent="0.3">
      <c r="B23" s="1">
        <v>19</v>
      </c>
      <c r="C23" s="3">
        <v>68.110693755160355</v>
      </c>
    </row>
    <row r="24" spans="2:3" x14ac:dyDescent="0.3">
      <c r="B24" s="1">
        <v>20</v>
      </c>
      <c r="C24" s="3">
        <v>64.57072260364491</v>
      </c>
    </row>
    <row r="25" spans="2:3" x14ac:dyDescent="0.3">
      <c r="B25" s="1">
        <v>21</v>
      </c>
      <c r="C25" s="3">
        <v>71.812228106256953</v>
      </c>
    </row>
    <row r="26" spans="2:3" x14ac:dyDescent="0.3">
      <c r="B26" s="1">
        <v>22</v>
      </c>
      <c r="C26" s="3">
        <v>65.128306199939175</v>
      </c>
    </row>
    <row r="27" spans="2:3" x14ac:dyDescent="0.3">
      <c r="B27" s="1">
        <v>23</v>
      </c>
      <c r="C27" s="3">
        <v>65.648663324173995</v>
      </c>
    </row>
    <row r="28" spans="2:3" x14ac:dyDescent="0.3">
      <c r="B28" s="1">
        <v>24</v>
      </c>
      <c r="C28" s="3">
        <v>57.721567517368499</v>
      </c>
    </row>
    <row r="29" spans="2:3" x14ac:dyDescent="0.3">
      <c r="B29" s="1">
        <v>25</v>
      </c>
      <c r="C29" s="3">
        <v>66.148650144744181</v>
      </c>
    </row>
    <row r="30" spans="2:3" x14ac:dyDescent="0.3">
      <c r="B30" s="1">
        <v>26</v>
      </c>
      <c r="C30" s="3">
        <v>67.418006524963516</v>
      </c>
    </row>
    <row r="31" spans="2:3" x14ac:dyDescent="0.3">
      <c r="B31" s="1">
        <v>27</v>
      </c>
      <c r="C31" s="3">
        <v>60.236764874501525</v>
      </c>
    </row>
    <row r="32" spans="2:3" x14ac:dyDescent="0.3">
      <c r="B32" s="1">
        <v>28</v>
      </c>
      <c r="C32" s="3">
        <v>62.82630296261469</v>
      </c>
    </row>
    <row r="33" spans="2:9" x14ac:dyDescent="0.3">
      <c r="B33" s="1">
        <v>29</v>
      </c>
      <c r="C33" s="3">
        <v>63.140654494048228</v>
      </c>
    </row>
    <row r="34" spans="2:9" x14ac:dyDescent="0.3">
      <c r="B34" s="1">
        <v>30</v>
      </c>
      <c r="C34" s="3">
        <v>63.64425681065903</v>
      </c>
    </row>
    <row r="35" spans="2:9" x14ac:dyDescent="0.3">
      <c r="B35" s="1">
        <v>31</v>
      </c>
      <c r="C35" s="3">
        <v>66.24553391560093</v>
      </c>
    </row>
    <row r="36" spans="2:9" x14ac:dyDescent="0.3">
      <c r="B36" s="1">
        <v>32</v>
      </c>
      <c r="C36" s="3">
        <v>67.040977793247833</v>
      </c>
      <c r="H36" s="1" t="s">
        <v>70</v>
      </c>
      <c r="I36" s="1">
        <v>2</v>
      </c>
    </row>
    <row r="37" spans="2:9" x14ac:dyDescent="0.3">
      <c r="B37" s="1">
        <v>33</v>
      </c>
      <c r="C37" s="3">
        <v>64.246317889968751</v>
      </c>
      <c r="H37" s="1" t="s">
        <v>71</v>
      </c>
      <c r="I37" s="1">
        <v>58.5</v>
      </c>
    </row>
    <row r="38" spans="2:9" x14ac:dyDescent="0.3">
      <c r="B38" s="1">
        <v>34</v>
      </c>
      <c r="C38" s="3">
        <v>64.282245157056224</v>
      </c>
      <c r="H38" s="1" t="s">
        <v>72</v>
      </c>
      <c r="I38" s="1">
        <v>72.5</v>
      </c>
    </row>
    <row r="39" spans="2:9" x14ac:dyDescent="0.3">
      <c r="B39" s="1">
        <v>35</v>
      </c>
      <c r="C39" s="3">
        <v>77.677549602819496</v>
      </c>
    </row>
    <row r="40" spans="2:9" x14ac:dyDescent="0.3">
      <c r="B40" s="1">
        <v>36</v>
      </c>
      <c r="C40" s="3">
        <v>62.138267278407923</v>
      </c>
    </row>
    <row r="41" spans="2:9" x14ac:dyDescent="0.3">
      <c r="B41" s="1">
        <v>37</v>
      </c>
      <c r="C41" s="3">
        <v>61.527548328671294</v>
      </c>
    </row>
    <row r="42" spans="2:9" x14ac:dyDescent="0.3">
      <c r="B42" s="1">
        <v>38</v>
      </c>
      <c r="C42" s="3">
        <v>70.528662578075597</v>
      </c>
    </row>
    <row r="43" spans="2:9" x14ac:dyDescent="0.3">
      <c r="B43" s="1">
        <v>39</v>
      </c>
      <c r="C43" s="3">
        <v>72.599833145655225</v>
      </c>
    </row>
    <row r="44" spans="2:9" x14ac:dyDescent="0.3">
      <c r="B44" s="1">
        <v>40</v>
      </c>
      <c r="C44" s="3">
        <v>67.020440920997629</v>
      </c>
    </row>
    <row r="45" spans="2:9" x14ac:dyDescent="0.3">
      <c r="B45" s="1">
        <v>41</v>
      </c>
      <c r="C45" s="3">
        <v>67.521244695003404</v>
      </c>
    </row>
    <row r="46" spans="2:9" x14ac:dyDescent="0.3">
      <c r="B46" s="1">
        <v>42</v>
      </c>
      <c r="C46" s="3">
        <v>64.182633621835151</v>
      </c>
    </row>
    <row r="47" spans="2:9" x14ac:dyDescent="0.3">
      <c r="B47" s="1">
        <v>43</v>
      </c>
      <c r="C47" s="3">
        <v>66.790327246320302</v>
      </c>
    </row>
    <row r="48" spans="2:9" x14ac:dyDescent="0.3">
      <c r="B48" s="1">
        <v>44</v>
      </c>
      <c r="C48" s="3">
        <v>59.418923875258571</v>
      </c>
    </row>
    <row r="49" spans="2:3" x14ac:dyDescent="0.3">
      <c r="B49" s="1">
        <v>45</v>
      </c>
      <c r="C49" s="3">
        <v>70.875164258432179</v>
      </c>
    </row>
    <row r="50" spans="2:3" x14ac:dyDescent="0.3">
      <c r="B50" s="1">
        <v>46</v>
      </c>
      <c r="C50" s="3">
        <v>65.69923570927358</v>
      </c>
    </row>
    <row r="51" spans="2:3" x14ac:dyDescent="0.3">
      <c r="B51" s="1">
        <v>47</v>
      </c>
      <c r="C51" s="3">
        <v>62.467046817955826</v>
      </c>
    </row>
    <row r="52" spans="2:3" x14ac:dyDescent="0.3">
      <c r="B52" s="1">
        <v>48</v>
      </c>
      <c r="C52" s="3">
        <v>71.100648741079581</v>
      </c>
    </row>
    <row r="53" spans="2:3" x14ac:dyDescent="0.3">
      <c r="B53" s="1">
        <v>49</v>
      </c>
      <c r="C53" s="3">
        <v>63.522026180280299</v>
      </c>
    </row>
    <row r="54" spans="2:3" x14ac:dyDescent="0.3">
      <c r="B54" s="1">
        <v>50</v>
      </c>
      <c r="C54" s="3">
        <v>64.382951724437504</v>
      </c>
    </row>
    <row r="55" spans="2:3" x14ac:dyDescent="0.3">
      <c r="B55" s="1">
        <v>51</v>
      </c>
      <c r="C55" s="3">
        <v>63.470699171386208</v>
      </c>
    </row>
    <row r="56" spans="2:3" x14ac:dyDescent="0.3">
      <c r="B56" s="1">
        <v>52</v>
      </c>
      <c r="C56" s="3">
        <v>66.019465833429194</v>
      </c>
    </row>
    <row r="57" spans="2:3" x14ac:dyDescent="0.3">
      <c r="B57" s="1">
        <v>53</v>
      </c>
      <c r="C57" s="3">
        <v>64.179375075804231</v>
      </c>
    </row>
    <row r="58" spans="2:3" x14ac:dyDescent="0.3">
      <c r="B58" s="1">
        <v>54</v>
      </c>
      <c r="C58" s="3">
        <v>61.876212440984787</v>
      </c>
    </row>
    <row r="59" spans="2:3" x14ac:dyDescent="0.3">
      <c r="B59" s="1">
        <v>55</v>
      </c>
      <c r="C59" s="3">
        <v>59.820979673653568</v>
      </c>
    </row>
    <row r="60" spans="2:3" x14ac:dyDescent="0.3">
      <c r="B60" s="1">
        <v>56</v>
      </c>
      <c r="C60" s="3">
        <v>65.76505283926511</v>
      </c>
    </row>
    <row r="61" spans="2:3" x14ac:dyDescent="0.3">
      <c r="B61" s="1">
        <v>57</v>
      </c>
      <c r="C61" s="3">
        <v>63.845822160454205</v>
      </c>
    </row>
    <row r="62" spans="2:3" x14ac:dyDescent="0.3">
      <c r="B62" s="1">
        <v>58</v>
      </c>
      <c r="C62" s="3">
        <v>66.291021324186175</v>
      </c>
    </row>
    <row r="63" spans="2:3" x14ac:dyDescent="0.3">
      <c r="B63" s="1">
        <v>59</v>
      </c>
      <c r="C63" s="3">
        <v>67.615619672193219</v>
      </c>
    </row>
    <row r="64" spans="2:3" x14ac:dyDescent="0.3">
      <c r="B64" s="1">
        <v>60</v>
      </c>
      <c r="C64" s="3">
        <v>72.517011477444086</v>
      </c>
    </row>
    <row r="65" spans="2:3" x14ac:dyDescent="0.3">
      <c r="B65" s="1">
        <v>61</v>
      </c>
      <c r="C65" s="3">
        <v>64.133114118532518</v>
      </c>
    </row>
    <row r="66" spans="2:3" x14ac:dyDescent="0.3">
      <c r="B66" s="1">
        <v>62</v>
      </c>
      <c r="C66" s="3">
        <v>65.696322165862881</v>
      </c>
    </row>
    <row r="67" spans="2:3" x14ac:dyDescent="0.3">
      <c r="B67" s="1">
        <v>63</v>
      </c>
      <c r="C67" s="3">
        <v>66.714516589578906</v>
      </c>
    </row>
    <row r="68" spans="2:3" x14ac:dyDescent="0.3">
      <c r="B68" s="1">
        <v>64</v>
      </c>
      <c r="C68" s="3">
        <v>71.830543649076176</v>
      </c>
    </row>
    <row r="69" spans="2:3" x14ac:dyDescent="0.3">
      <c r="B69" s="1">
        <v>65</v>
      </c>
      <c r="C69" s="3">
        <v>61.384995754023109</v>
      </c>
    </row>
    <row r="70" spans="2:3" x14ac:dyDescent="0.3">
      <c r="B70" s="1">
        <v>66</v>
      </c>
      <c r="C70" s="3">
        <v>68.592319499549433</v>
      </c>
    </row>
    <row r="71" spans="2:3" x14ac:dyDescent="0.3">
      <c r="B71" s="1">
        <v>67</v>
      </c>
      <c r="C71" s="3">
        <v>64.588128899807685</v>
      </c>
    </row>
    <row r="72" spans="2:3" x14ac:dyDescent="0.3">
      <c r="B72" s="1">
        <v>68</v>
      </c>
      <c r="C72" s="3">
        <v>62.338110462877687</v>
      </c>
    </row>
    <row r="73" spans="2:3" x14ac:dyDescent="0.3">
      <c r="B73" s="1">
        <v>69</v>
      </c>
      <c r="C73" s="3">
        <v>64.1282134222146</v>
      </c>
    </row>
    <row r="74" spans="2:3" x14ac:dyDescent="0.3">
      <c r="B74" s="1">
        <v>70</v>
      </c>
      <c r="C74" s="3">
        <v>62.857676232361108</v>
      </c>
    </row>
    <row r="75" spans="2:3" x14ac:dyDescent="0.3">
      <c r="B75" s="1">
        <v>71</v>
      </c>
      <c r="C75" s="3">
        <v>66.059125050847697</v>
      </c>
    </row>
    <row r="76" spans="2:3" x14ac:dyDescent="0.3">
      <c r="B76" s="1">
        <v>72</v>
      </c>
      <c r="C76" s="3">
        <v>64.95520565468577</v>
      </c>
    </row>
    <row r="77" spans="2:3" x14ac:dyDescent="0.3">
      <c r="B77" s="1">
        <v>73</v>
      </c>
      <c r="C77" s="3">
        <v>65.89516509680638</v>
      </c>
    </row>
    <row r="78" spans="2:3" x14ac:dyDescent="0.3">
      <c r="B78" s="1">
        <v>74</v>
      </c>
      <c r="C78" s="3">
        <v>65.694484719389663</v>
      </c>
    </row>
    <row r="79" spans="2:3" x14ac:dyDescent="0.3">
      <c r="B79" s="1">
        <v>75</v>
      </c>
      <c r="C79" s="3">
        <v>66.735957538627673</v>
      </c>
    </row>
    <row r="80" spans="2:3" x14ac:dyDescent="0.3">
      <c r="B80" s="1">
        <v>76</v>
      </c>
      <c r="C80" s="3">
        <v>61.782087399347191</v>
      </c>
    </row>
    <row r="81" spans="2:3" x14ac:dyDescent="0.3">
      <c r="B81" s="1">
        <v>77</v>
      </c>
      <c r="C81" s="3">
        <v>61.353627827994217</v>
      </c>
    </row>
    <row r="82" spans="2:3" x14ac:dyDescent="0.3">
      <c r="B82" s="1">
        <v>78</v>
      </c>
      <c r="C82" s="3">
        <v>70.071684356977698</v>
      </c>
    </row>
    <row r="83" spans="2:3" x14ac:dyDescent="0.3">
      <c r="B83" s="1">
        <v>79</v>
      </c>
      <c r="C83" s="3">
        <v>62.86078799687683</v>
      </c>
    </row>
    <row r="84" spans="2:3" x14ac:dyDescent="0.3">
      <c r="B84" s="1">
        <v>80</v>
      </c>
      <c r="C84" s="3">
        <v>66.173188475359197</v>
      </c>
    </row>
    <row r="85" spans="2:3" x14ac:dyDescent="0.3">
      <c r="B85" s="1">
        <v>81</v>
      </c>
      <c r="C85" s="3">
        <v>63.870355345606399</v>
      </c>
    </row>
    <row r="86" spans="2:3" x14ac:dyDescent="0.3">
      <c r="B86" s="1">
        <v>82</v>
      </c>
      <c r="C86" s="3">
        <v>68.665481651356927</v>
      </c>
    </row>
    <row r="87" spans="2:3" x14ac:dyDescent="0.3">
      <c r="B87" s="1">
        <v>83</v>
      </c>
      <c r="C87" s="3">
        <v>66.246440696473329</v>
      </c>
    </row>
    <row r="88" spans="2:3" x14ac:dyDescent="0.3">
      <c r="B88" s="1">
        <v>84</v>
      </c>
      <c r="C88" s="3">
        <v>59.942390944261035</v>
      </c>
    </row>
    <row r="89" spans="2:3" x14ac:dyDescent="0.3">
      <c r="B89" s="1">
        <v>85</v>
      </c>
      <c r="C89" s="3">
        <v>63.105825964478399</v>
      </c>
    </row>
    <row r="90" spans="2:3" x14ac:dyDescent="0.3">
      <c r="B90" s="1">
        <v>86</v>
      </c>
      <c r="C90" s="3">
        <v>63.980877964061257</v>
      </c>
    </row>
    <row r="91" spans="2:3" x14ac:dyDescent="0.3">
      <c r="B91" s="1">
        <v>87</v>
      </c>
      <c r="C91" s="3">
        <v>65.845184335329478</v>
      </c>
    </row>
    <row r="92" spans="2:3" x14ac:dyDescent="0.3">
      <c r="B92" s="1">
        <v>88</v>
      </c>
      <c r="C92" s="3">
        <v>65.076011756926903</v>
      </c>
    </row>
    <row r="93" spans="2:3" x14ac:dyDescent="0.3">
      <c r="B93" s="1">
        <v>89</v>
      </c>
      <c r="C93" s="3">
        <v>66.979102248147157</v>
      </c>
    </row>
    <row r="94" spans="2:3" x14ac:dyDescent="0.3">
      <c r="B94" s="1">
        <v>90</v>
      </c>
      <c r="C94" s="3">
        <v>62.351318890052433</v>
      </c>
    </row>
    <row r="95" spans="2:3" x14ac:dyDescent="0.3">
      <c r="B95" s="1">
        <v>91</v>
      </c>
      <c r="C95" s="3">
        <v>69.855395100888487</v>
      </c>
    </row>
    <row r="96" spans="2:3" x14ac:dyDescent="0.3">
      <c r="B96" s="1">
        <v>92</v>
      </c>
      <c r="C96" s="3">
        <v>66.69181841307261</v>
      </c>
    </row>
    <row r="97" spans="2:3" x14ac:dyDescent="0.3">
      <c r="B97" s="1">
        <v>93</v>
      </c>
      <c r="C97" s="3">
        <v>62.653145474850092</v>
      </c>
    </row>
    <row r="98" spans="2:3" x14ac:dyDescent="0.3">
      <c r="B98" s="1">
        <v>94</v>
      </c>
      <c r="C98" s="3">
        <v>65.937829929176118</v>
      </c>
    </row>
    <row r="99" spans="2:3" x14ac:dyDescent="0.3">
      <c r="B99" s="1">
        <v>95</v>
      </c>
      <c r="C99" s="3">
        <v>61.606768389467277</v>
      </c>
    </row>
    <row r="100" spans="2:3" x14ac:dyDescent="0.3">
      <c r="B100" s="1">
        <v>96</v>
      </c>
      <c r="C100" s="3">
        <v>63.702833819495567</v>
      </c>
    </row>
    <row r="101" spans="2:3" x14ac:dyDescent="0.3">
      <c r="B101" s="1">
        <v>97</v>
      </c>
      <c r="C101" s="3">
        <v>67.975597934075196</v>
      </c>
    </row>
    <row r="102" spans="2:3" x14ac:dyDescent="0.3">
      <c r="B102" s="1">
        <v>98</v>
      </c>
      <c r="C102" s="3">
        <v>66.792544261751289</v>
      </c>
    </row>
    <row r="103" spans="2:3" x14ac:dyDescent="0.3">
      <c r="B103" s="1">
        <v>99</v>
      </c>
      <c r="C103" s="3">
        <v>68.082375056216193</v>
      </c>
    </row>
    <row r="104" spans="2:3" x14ac:dyDescent="0.3">
      <c r="B104" s="1">
        <v>100</v>
      </c>
      <c r="C104" s="3">
        <v>60.561207593836464</v>
      </c>
    </row>
    <row r="105" spans="2:3" x14ac:dyDescent="0.3">
      <c r="B105" s="1">
        <v>101</v>
      </c>
      <c r="C105" s="3">
        <v>68.693050813551991</v>
      </c>
    </row>
    <row r="106" spans="2:3" x14ac:dyDescent="0.3">
      <c r="B106" s="1">
        <v>102</v>
      </c>
      <c r="C106" s="3">
        <v>70.366750070254056</v>
      </c>
    </row>
    <row r="107" spans="2:3" x14ac:dyDescent="0.3">
      <c r="B107" s="1">
        <v>103</v>
      </c>
      <c r="C107" s="3">
        <v>64.825240418148198</v>
      </c>
    </row>
    <row r="108" spans="2:3" x14ac:dyDescent="0.3">
      <c r="B108" s="1">
        <v>104</v>
      </c>
      <c r="C108" s="3">
        <v>63.069178578028591</v>
      </c>
    </row>
    <row r="109" spans="2:3" x14ac:dyDescent="0.3">
      <c r="B109" s="1">
        <v>105</v>
      </c>
      <c r="C109" s="3">
        <v>61.117398625528246</v>
      </c>
    </row>
    <row r="110" spans="2:3" x14ac:dyDescent="0.3">
      <c r="B110" s="1">
        <v>106</v>
      </c>
      <c r="C110" s="3">
        <v>62.57156280155278</v>
      </c>
    </row>
    <row r="111" spans="2:3" x14ac:dyDescent="0.3">
      <c r="B111" s="1">
        <v>107</v>
      </c>
      <c r="C111" s="3">
        <v>64.145611680917597</v>
      </c>
    </row>
    <row r="112" spans="2:3" x14ac:dyDescent="0.3">
      <c r="B112" s="1">
        <v>108</v>
      </c>
      <c r="C112" s="3">
        <v>72.833494641717834</v>
      </c>
    </row>
    <row r="113" spans="2:3" x14ac:dyDescent="0.3">
      <c r="B113" s="1">
        <v>109</v>
      </c>
      <c r="C113" s="3">
        <v>64.294141014691292</v>
      </c>
    </row>
    <row r="114" spans="2:3" x14ac:dyDescent="0.3">
      <c r="B114" s="1">
        <v>110</v>
      </c>
      <c r="C114" s="3">
        <v>61.807653731649602</v>
      </c>
    </row>
    <row r="115" spans="2:3" x14ac:dyDescent="0.3">
      <c r="B115" s="1">
        <v>111</v>
      </c>
      <c r="C115" s="3">
        <v>68.310231251068799</v>
      </c>
    </row>
    <row r="116" spans="2:3" x14ac:dyDescent="0.3">
      <c r="B116" s="1">
        <v>112</v>
      </c>
      <c r="C116" s="3">
        <v>68.278830647565798</v>
      </c>
    </row>
    <row r="117" spans="2:3" x14ac:dyDescent="0.3">
      <c r="B117" s="1">
        <v>113</v>
      </c>
      <c r="C117" s="3">
        <v>66.666877521633765</v>
      </c>
    </row>
    <row r="118" spans="2:3" x14ac:dyDescent="0.3">
      <c r="B118" s="1">
        <v>114</v>
      </c>
      <c r="C118" s="3">
        <v>64.508643695837137</v>
      </c>
    </row>
    <row r="119" spans="2:3" x14ac:dyDescent="0.3">
      <c r="B119" s="1">
        <v>115</v>
      </c>
      <c r="C119" s="3">
        <v>69.767021222571515</v>
      </c>
    </row>
    <row r="120" spans="2:3" x14ac:dyDescent="0.3">
      <c r="B120" s="1">
        <v>116</v>
      </c>
      <c r="C120" s="3">
        <v>70.923819971036522</v>
      </c>
    </row>
    <row r="121" spans="2:3" x14ac:dyDescent="0.3">
      <c r="B121" s="1">
        <v>117</v>
      </c>
      <c r="C121" s="3">
        <v>62.630960281876746</v>
      </c>
    </row>
    <row r="122" spans="2:3" x14ac:dyDescent="0.3">
      <c r="B122" s="1">
        <v>118</v>
      </c>
      <c r="C122" s="3">
        <v>62.440633495327923</v>
      </c>
    </row>
    <row r="123" spans="2:3" x14ac:dyDescent="0.3">
      <c r="B123" s="1">
        <v>119</v>
      </c>
      <c r="C123" s="3">
        <v>65.923170292121796</v>
      </c>
    </row>
    <row r="124" spans="2:3" x14ac:dyDescent="0.3">
      <c r="B124" s="1">
        <v>120</v>
      </c>
      <c r="C124" s="3">
        <v>69.874877712348933</v>
      </c>
    </row>
    <row r="125" spans="2:3" x14ac:dyDescent="0.3">
      <c r="B125" s="1">
        <v>121</v>
      </c>
      <c r="C125" s="3">
        <v>66.97365976731885</v>
      </c>
    </row>
    <row r="126" spans="2:3" x14ac:dyDescent="0.3">
      <c r="B126" s="1">
        <v>122</v>
      </c>
      <c r="C126" s="3">
        <v>68.654738758551801</v>
      </c>
    </row>
    <row r="127" spans="2:3" x14ac:dyDescent="0.3">
      <c r="B127" s="1">
        <v>123</v>
      </c>
      <c r="C127" s="3">
        <v>64.731093185079132</v>
      </c>
    </row>
    <row r="128" spans="2:3" x14ac:dyDescent="0.3">
      <c r="B128" s="1">
        <v>124</v>
      </c>
      <c r="C128" s="3">
        <v>75.064357401561935</v>
      </c>
    </row>
    <row r="129" spans="2:3" x14ac:dyDescent="0.3">
      <c r="B129" s="1">
        <v>125</v>
      </c>
      <c r="C129" s="3">
        <v>69.824071111277391</v>
      </c>
    </row>
    <row r="130" spans="2:3" x14ac:dyDescent="0.3">
      <c r="B130" s="1">
        <v>126</v>
      </c>
      <c r="C130" s="3">
        <v>68.056452882037632</v>
      </c>
    </row>
    <row r="131" spans="2:3" x14ac:dyDescent="0.3">
      <c r="B131" s="1">
        <v>127</v>
      </c>
      <c r="C131" s="3">
        <v>69.402008987029546</v>
      </c>
    </row>
    <row r="132" spans="2:3" x14ac:dyDescent="0.3">
      <c r="B132" s="1">
        <v>128</v>
      </c>
      <c r="C132" s="3">
        <v>65.01502693526912</v>
      </c>
    </row>
    <row r="133" spans="2:3" x14ac:dyDescent="0.3">
      <c r="B133" s="1">
        <v>129</v>
      </c>
      <c r="C133" s="3">
        <v>70.532075605526515</v>
      </c>
    </row>
    <row r="134" spans="2:3" x14ac:dyDescent="0.3">
      <c r="B134" s="1">
        <v>130</v>
      </c>
      <c r="C134" s="3">
        <v>67.929941101975103</v>
      </c>
    </row>
    <row r="135" spans="2:3" x14ac:dyDescent="0.3">
      <c r="B135" s="1">
        <v>131</v>
      </c>
      <c r="C135" s="3">
        <v>65.597580846036919</v>
      </c>
    </row>
    <row r="136" spans="2:3" x14ac:dyDescent="0.3">
      <c r="B136" s="1">
        <v>132</v>
      </c>
      <c r="C136" s="3">
        <v>73.41115005506424</v>
      </c>
    </row>
    <row r="137" spans="2:3" x14ac:dyDescent="0.3">
      <c r="B137" s="1">
        <v>133</v>
      </c>
      <c r="C137" s="3">
        <v>68.619880789054022</v>
      </c>
    </row>
    <row r="138" spans="2:3" x14ac:dyDescent="0.3">
      <c r="B138" s="1">
        <v>134</v>
      </c>
      <c r="C138" s="3">
        <v>61.041803247094521</v>
      </c>
    </row>
    <row r="139" spans="2:3" x14ac:dyDescent="0.3">
      <c r="B139" s="1">
        <v>135</v>
      </c>
      <c r="C139" s="3">
        <v>64.778112171959677</v>
      </c>
    </row>
    <row r="140" spans="2:3" x14ac:dyDescent="0.3">
      <c r="B140" s="1">
        <v>136</v>
      </c>
      <c r="C140" s="3">
        <v>62.881765855482115</v>
      </c>
    </row>
    <row r="141" spans="2:3" x14ac:dyDescent="0.3">
      <c r="B141" s="1">
        <v>137</v>
      </c>
      <c r="C141" s="3">
        <v>64.013921403007558</v>
      </c>
    </row>
    <row r="142" spans="2:3" x14ac:dyDescent="0.3">
      <c r="B142" s="1">
        <v>138</v>
      </c>
      <c r="C142" s="3">
        <v>66.957380056379421</v>
      </c>
    </row>
    <row r="143" spans="2:3" x14ac:dyDescent="0.3">
      <c r="B143" s="1">
        <v>139</v>
      </c>
      <c r="C143" s="3">
        <v>64.221157209532251</v>
      </c>
    </row>
    <row r="144" spans="2:3" x14ac:dyDescent="0.3">
      <c r="B144" s="1">
        <v>140</v>
      </c>
      <c r="C144" s="3">
        <v>65.772318931956036</v>
      </c>
    </row>
    <row r="145" spans="2:3" x14ac:dyDescent="0.3">
      <c r="B145" s="1">
        <v>141</v>
      </c>
      <c r="C145" s="3">
        <v>65.682095483616962</v>
      </c>
    </row>
    <row r="146" spans="2:3" x14ac:dyDescent="0.3">
      <c r="B146" s="1">
        <v>142</v>
      </c>
      <c r="C146" s="3">
        <v>63.890823826493602</v>
      </c>
    </row>
    <row r="147" spans="2:3" x14ac:dyDescent="0.3">
      <c r="B147" s="1">
        <v>143</v>
      </c>
      <c r="C147" s="3">
        <v>71.602470046453121</v>
      </c>
    </row>
    <row r="148" spans="2:3" x14ac:dyDescent="0.3">
      <c r="B148" s="1">
        <v>144</v>
      </c>
      <c r="C148" s="3">
        <v>64.524229123758801</v>
      </c>
    </row>
    <row r="149" spans="2:3" x14ac:dyDescent="0.3">
      <c r="B149" s="1">
        <v>145</v>
      </c>
      <c r="C149" s="3">
        <v>68.282512525087014</v>
      </c>
    </row>
    <row r="150" spans="2:3" x14ac:dyDescent="0.3">
      <c r="B150" s="1">
        <v>146</v>
      </c>
      <c r="C150" s="3">
        <v>64.657840843752908</v>
      </c>
    </row>
    <row r="151" spans="2:3" x14ac:dyDescent="0.3">
      <c r="B151" s="1">
        <v>147</v>
      </c>
      <c r="C151" s="3">
        <v>61.580072742450184</v>
      </c>
    </row>
    <row r="152" spans="2:3" x14ac:dyDescent="0.3">
      <c r="B152" s="1">
        <v>148</v>
      </c>
      <c r="C152" s="3">
        <v>62.08588658860036</v>
      </c>
    </row>
    <row r="153" spans="2:3" x14ac:dyDescent="0.3">
      <c r="B153" s="1">
        <v>149</v>
      </c>
      <c r="C153" s="3">
        <v>69.695483189161209</v>
      </c>
    </row>
    <row r="154" spans="2:3" x14ac:dyDescent="0.3">
      <c r="B154" s="1">
        <v>150</v>
      </c>
      <c r="C154" s="3">
        <v>66.740612730380946</v>
      </c>
    </row>
    <row r="155" spans="2:3" x14ac:dyDescent="0.3">
      <c r="B155" s="1">
        <v>151</v>
      </c>
      <c r="C155" s="3">
        <v>72.413303068258969</v>
      </c>
    </row>
    <row r="156" spans="2:3" x14ac:dyDescent="0.3">
      <c r="B156" s="1">
        <v>152</v>
      </c>
      <c r="C156" s="3">
        <v>66.089790914292522</v>
      </c>
    </row>
    <row r="157" spans="2:3" x14ac:dyDescent="0.3">
      <c r="B157" s="1">
        <v>153</v>
      </c>
      <c r="C157" s="3">
        <v>68.182344510115485</v>
      </c>
    </row>
    <row r="158" spans="2:3" x14ac:dyDescent="0.3">
      <c r="B158" s="1">
        <v>154</v>
      </c>
      <c r="C158" s="3">
        <v>63.279670875097345</v>
      </c>
    </row>
    <row r="159" spans="2:3" x14ac:dyDescent="0.3">
      <c r="B159" s="1">
        <v>155</v>
      </c>
      <c r="C159" s="3">
        <v>65.159183063026205</v>
      </c>
    </row>
    <row r="160" spans="2:3" x14ac:dyDescent="0.3">
      <c r="B160" s="1">
        <v>156</v>
      </c>
      <c r="C160" s="3">
        <v>66.65199508482759</v>
      </c>
    </row>
    <row r="161" spans="2:3" x14ac:dyDescent="0.3">
      <c r="B161" s="1">
        <v>157</v>
      </c>
      <c r="C161" s="3">
        <v>58.730130619264116</v>
      </c>
    </row>
    <row r="162" spans="2:3" x14ac:dyDescent="0.3">
      <c r="B162" s="1">
        <v>158</v>
      </c>
      <c r="C162" s="3">
        <v>69.997246857652158</v>
      </c>
    </row>
    <row r="163" spans="2:3" x14ac:dyDescent="0.3">
      <c r="B163" s="1">
        <v>159</v>
      </c>
      <c r="C163" s="3">
        <v>63.210796995959591</v>
      </c>
    </row>
    <row r="164" spans="2:3" x14ac:dyDescent="0.3">
      <c r="B164" s="1">
        <v>160</v>
      </c>
      <c r="C164" s="3">
        <v>60.871875332212007</v>
      </c>
    </row>
    <row r="165" spans="2:3" x14ac:dyDescent="0.3">
      <c r="B165" s="1">
        <v>161</v>
      </c>
      <c r="C165" s="3">
        <v>67.434262315507311</v>
      </c>
    </row>
    <row r="166" spans="2:3" x14ac:dyDescent="0.3">
      <c r="B166" s="1">
        <v>162</v>
      </c>
      <c r="C166" s="3">
        <v>66.52536644508541</v>
      </c>
    </row>
    <row r="167" spans="2:3" x14ac:dyDescent="0.3">
      <c r="B167" s="1">
        <v>163</v>
      </c>
      <c r="C167" s="3">
        <v>60.573319001438861</v>
      </c>
    </row>
    <row r="168" spans="2:3" x14ac:dyDescent="0.3">
      <c r="B168" s="1">
        <v>164</v>
      </c>
      <c r="C168" s="3">
        <v>64.065533174137272</v>
      </c>
    </row>
    <row r="169" spans="2:3" x14ac:dyDescent="0.3">
      <c r="B169" s="1">
        <v>165</v>
      </c>
      <c r="C169" s="3">
        <v>69.617974260028774</v>
      </c>
    </row>
    <row r="170" spans="2:3" x14ac:dyDescent="0.3">
      <c r="B170" s="1">
        <v>166</v>
      </c>
      <c r="C170" s="3">
        <v>66.743547896186229</v>
      </c>
    </row>
    <row r="171" spans="2:3" x14ac:dyDescent="0.3">
      <c r="B171" s="1">
        <v>167</v>
      </c>
      <c r="C171" s="3">
        <v>60.052898837512188</v>
      </c>
    </row>
    <row r="172" spans="2:3" x14ac:dyDescent="0.3">
      <c r="B172" s="1">
        <v>168</v>
      </c>
      <c r="C172" s="3">
        <v>68.055824707429025</v>
      </c>
    </row>
    <row r="173" spans="2:3" x14ac:dyDescent="0.3">
      <c r="B173" s="1">
        <v>169</v>
      </c>
      <c r="C173" s="3">
        <v>69.713444685379102</v>
      </c>
    </row>
    <row r="174" spans="2:3" x14ac:dyDescent="0.3">
      <c r="B174" s="1">
        <v>170</v>
      </c>
      <c r="C174" s="3">
        <v>67.399874511176733</v>
      </c>
    </row>
    <row r="175" spans="2:3" x14ac:dyDescent="0.3">
      <c r="B175" s="1">
        <v>171</v>
      </c>
      <c r="C175" s="3">
        <v>64.511961404305254</v>
      </c>
    </row>
    <row r="176" spans="2:3" x14ac:dyDescent="0.3">
      <c r="B176" s="1">
        <v>172</v>
      </c>
      <c r="C176" s="3">
        <v>65.112026151093744</v>
      </c>
    </row>
    <row r="177" spans="2:3" x14ac:dyDescent="0.3">
      <c r="B177" s="1">
        <v>173</v>
      </c>
      <c r="C177" s="3">
        <v>64.206637670152233</v>
      </c>
    </row>
    <row r="178" spans="2:3" x14ac:dyDescent="0.3">
      <c r="B178" s="1">
        <v>174</v>
      </c>
      <c r="C178" s="3">
        <v>67.83727775176429</v>
      </c>
    </row>
    <row r="179" spans="2:3" x14ac:dyDescent="0.3">
      <c r="B179" s="1">
        <v>175</v>
      </c>
      <c r="C179" s="3">
        <v>69.000087689255537</v>
      </c>
    </row>
    <row r="180" spans="2:3" x14ac:dyDescent="0.3">
      <c r="B180" s="1">
        <v>176</v>
      </c>
      <c r="C180" s="3">
        <v>66.01224346807372</v>
      </c>
    </row>
    <row r="181" spans="2:3" x14ac:dyDescent="0.3">
      <c r="B181" s="1">
        <v>177</v>
      </c>
      <c r="C181" s="3">
        <v>69.207055458109508</v>
      </c>
    </row>
    <row r="182" spans="2:3" x14ac:dyDescent="0.3">
      <c r="B182" s="1">
        <v>178</v>
      </c>
      <c r="C182" s="3">
        <v>68.43037965868497</v>
      </c>
    </row>
    <row r="183" spans="2:3" x14ac:dyDescent="0.3">
      <c r="B183" s="1">
        <v>179</v>
      </c>
      <c r="C183" s="3">
        <v>62.280005083402244</v>
      </c>
    </row>
    <row r="184" spans="2:3" x14ac:dyDescent="0.3">
      <c r="B184" s="1">
        <v>180</v>
      </c>
      <c r="C184" s="3">
        <v>64.009753628246173</v>
      </c>
    </row>
    <row r="185" spans="2:3" x14ac:dyDescent="0.3">
      <c r="B185" s="1">
        <v>181</v>
      </c>
      <c r="C185" s="3">
        <v>63.678497967804837</v>
      </c>
    </row>
    <row r="186" spans="2:3" x14ac:dyDescent="0.3">
      <c r="B186" s="1">
        <v>182</v>
      </c>
      <c r="C186" s="3">
        <v>68.170414091163181</v>
      </c>
    </row>
    <row r="187" spans="2:3" x14ac:dyDescent="0.3">
      <c r="B187" s="1">
        <v>183</v>
      </c>
      <c r="C187" s="3">
        <v>64.73546121665936</v>
      </c>
    </row>
    <row r="188" spans="2:3" x14ac:dyDescent="0.3">
      <c r="B188" s="1">
        <v>184</v>
      </c>
      <c r="C188" s="3">
        <v>65.673889382315465</v>
      </c>
    </row>
    <row r="189" spans="2:3" x14ac:dyDescent="0.3">
      <c r="B189" s="1">
        <v>185</v>
      </c>
      <c r="C189" s="3">
        <v>66.721685173454802</v>
      </c>
    </row>
    <row r="190" spans="2:3" x14ac:dyDescent="0.3">
      <c r="B190" s="1">
        <v>186</v>
      </c>
      <c r="C190" s="3">
        <v>70.350655408448134</v>
      </c>
    </row>
    <row r="191" spans="2:3" x14ac:dyDescent="0.3">
      <c r="B191" s="1">
        <v>187</v>
      </c>
      <c r="C191" s="3">
        <v>61.313886010303904</v>
      </c>
    </row>
    <row r="192" spans="2:3" x14ac:dyDescent="0.3">
      <c r="B192" s="1">
        <v>188</v>
      </c>
      <c r="C192" s="3">
        <v>71.518722719370501</v>
      </c>
    </row>
    <row r="193" spans="2:3" x14ac:dyDescent="0.3">
      <c r="B193" s="1">
        <v>189</v>
      </c>
      <c r="C193" s="3">
        <v>63.324083986123391</v>
      </c>
    </row>
    <row r="194" spans="2:3" x14ac:dyDescent="0.3">
      <c r="B194" s="1">
        <v>190</v>
      </c>
      <c r="C194" s="3">
        <v>72.242508639266404</v>
      </c>
    </row>
    <row r="195" spans="2:3" x14ac:dyDescent="0.3">
      <c r="B195" s="1">
        <v>191</v>
      </c>
      <c r="C195" s="3">
        <v>65.481050494828139</v>
      </c>
    </row>
    <row r="196" spans="2:3" x14ac:dyDescent="0.3">
      <c r="B196" s="1">
        <v>192</v>
      </c>
      <c r="C196" s="3">
        <v>65.72665950919334</v>
      </c>
    </row>
    <row r="197" spans="2:3" x14ac:dyDescent="0.3">
      <c r="B197" s="1">
        <v>193</v>
      </c>
      <c r="C197" s="3">
        <v>64.63432810217634</v>
      </c>
    </row>
    <row r="198" spans="2:3" x14ac:dyDescent="0.3">
      <c r="B198" s="1">
        <v>194</v>
      </c>
      <c r="C198" s="3">
        <v>65.387873176862144</v>
      </c>
    </row>
    <row r="199" spans="2:3" x14ac:dyDescent="0.3">
      <c r="B199" s="1">
        <v>195</v>
      </c>
      <c r="C199" s="3">
        <v>73.808786570625671</v>
      </c>
    </row>
    <row r="200" spans="2:3" x14ac:dyDescent="0.3">
      <c r="B200" s="1">
        <v>196</v>
      </c>
      <c r="C200" s="3">
        <v>61.426743865953199</v>
      </c>
    </row>
    <row r="201" spans="2:3" x14ac:dyDescent="0.3">
      <c r="B201" s="1">
        <v>197</v>
      </c>
      <c r="C201" s="3">
        <v>63.141051970880461</v>
      </c>
    </row>
    <row r="202" spans="2:3" x14ac:dyDescent="0.3">
      <c r="B202" s="1">
        <v>198</v>
      </c>
      <c r="C202" s="3">
        <v>71.058204165640717</v>
      </c>
    </row>
    <row r="203" spans="2:3" x14ac:dyDescent="0.3">
      <c r="B203" s="1">
        <v>199</v>
      </c>
      <c r="C203" s="3">
        <v>63.490980878992367</v>
      </c>
    </row>
    <row r="204" spans="2:3" x14ac:dyDescent="0.3">
      <c r="B204" s="1">
        <v>200</v>
      </c>
      <c r="C204" s="3">
        <v>63.86667712257892</v>
      </c>
    </row>
  </sheetData>
  <printOptions headings="1" gridLines="1"/>
  <pageMargins left="0.7" right="0.7" top="0.75" bottom="0.75" header="0.3" footer="0.3"/>
  <pageSetup scale="2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51DCA-F165-4A3F-90F7-3E4F445E4522}">
  <sheetPr>
    <pageSetUpPr fitToPage="1"/>
  </sheetPr>
  <dimension ref="D8:I29"/>
  <sheetViews>
    <sheetView topLeftCell="D8" zoomScale="130" zoomScaleNormal="130" workbookViewId="0">
      <selection activeCell="H9" sqref="H9"/>
    </sheetView>
  </sheetViews>
  <sheetFormatPr defaultRowHeight="14.4" x14ac:dyDescent="0.3"/>
  <cols>
    <col min="4" max="4" width="10.3984375" customWidth="1"/>
    <col min="6" max="6" width="23.3984375" customWidth="1"/>
  </cols>
  <sheetData>
    <row r="8" spans="4:9" ht="28.8" x14ac:dyDescent="0.3">
      <c r="D8" s="1" t="s">
        <v>67</v>
      </c>
      <c r="E8" s="4" t="s">
        <v>68</v>
      </c>
      <c r="F8" s="1"/>
      <c r="G8" s="1"/>
      <c r="H8" s="1"/>
      <c r="I8" s="1"/>
    </row>
    <row r="9" spans="4:9" x14ac:dyDescent="0.3">
      <c r="D9" s="1">
        <v>-10</v>
      </c>
      <c r="E9" s="1">
        <f>NORMDIST(0,D9,14,TRUE)</f>
        <v>0.76247473797302345</v>
      </c>
      <c r="F9" s="1" t="str">
        <f ca="1">_xlfn.FORMULATEXT(E9)</f>
        <v>=NORMDIST(0,D9,14,TRUE)</v>
      </c>
      <c r="G9" s="1"/>
      <c r="H9" s="1"/>
      <c r="I9" s="1"/>
    </row>
    <row r="10" spans="4:9" x14ac:dyDescent="0.3">
      <c r="D10" s="1">
        <v>-9</v>
      </c>
      <c r="E10" s="1">
        <f t="shared" ref="E10:E29" si="0">NORMDIST(0,D10,14,TRUE)</f>
        <v>0.73984159974631669</v>
      </c>
      <c r="F10" s="1" t="str">
        <f t="shared" ref="F10:F29" ca="1" si="1">_xlfn.FORMULATEXT(E10)</f>
        <v>=NORMDIST(0,D10,14,TRUE)</v>
      </c>
      <c r="G10" s="1"/>
      <c r="H10" s="1"/>
      <c r="I10" s="1"/>
    </row>
    <row r="11" spans="4:9" x14ac:dyDescent="0.3">
      <c r="D11" s="1">
        <v>-8</v>
      </c>
      <c r="E11" s="1">
        <f t="shared" si="0"/>
        <v>0.71614541690132372</v>
      </c>
      <c r="F11" s="1" t="str">
        <f t="shared" ca="1" si="1"/>
        <v>=NORMDIST(0,D11,14,TRUE)</v>
      </c>
      <c r="G11" s="1"/>
      <c r="H11" s="1"/>
      <c r="I11" s="1"/>
    </row>
    <row r="12" spans="4:9" x14ac:dyDescent="0.3">
      <c r="D12" s="1">
        <v>-7</v>
      </c>
      <c r="E12" s="1">
        <f t="shared" si="0"/>
        <v>0.69146246127401312</v>
      </c>
      <c r="F12" s="1" t="str">
        <f t="shared" ca="1" si="1"/>
        <v>=NORMDIST(0,D12,14,TRUE)</v>
      </c>
      <c r="G12" s="1"/>
      <c r="H12" s="1"/>
      <c r="I12" s="1"/>
    </row>
    <row r="13" spans="4:9" x14ac:dyDescent="0.3">
      <c r="D13" s="1">
        <v>-6</v>
      </c>
      <c r="E13" s="1">
        <f t="shared" si="0"/>
        <v>0.66588242910237538</v>
      </c>
      <c r="F13" s="1" t="str">
        <f t="shared" ca="1" si="1"/>
        <v>=NORMDIST(0,D13,14,TRUE)</v>
      </c>
      <c r="G13" s="1"/>
      <c r="H13" s="1"/>
      <c r="I13" s="1"/>
    </row>
    <row r="14" spans="4:9" x14ac:dyDescent="0.3">
      <c r="D14" s="1">
        <v>-5</v>
      </c>
      <c r="E14" s="1">
        <f t="shared" si="0"/>
        <v>0.63950756904916473</v>
      </c>
      <c r="F14" s="1" t="str">
        <f t="shared" ca="1" si="1"/>
        <v>=NORMDIST(0,D14,14,TRUE)</v>
      </c>
      <c r="G14" s="1"/>
      <c r="H14" s="1"/>
      <c r="I14" s="1"/>
    </row>
    <row r="15" spans="4:9" x14ac:dyDescent="0.3">
      <c r="D15" s="1">
        <v>-4</v>
      </c>
      <c r="E15" s="1">
        <f t="shared" si="0"/>
        <v>0.61245151890200766</v>
      </c>
      <c r="F15" s="1" t="str">
        <f t="shared" ca="1" si="1"/>
        <v>=NORMDIST(0,D15,14,TRUE)</v>
      </c>
      <c r="G15" s="1"/>
      <c r="H15" s="1"/>
      <c r="I15" s="1"/>
    </row>
    <row r="16" spans="4:9" x14ac:dyDescent="0.3">
      <c r="D16" s="1">
        <v>-3</v>
      </c>
      <c r="E16" s="1">
        <f t="shared" si="0"/>
        <v>0.5848378711721024</v>
      </c>
      <c r="F16" s="1" t="str">
        <f t="shared" ca="1" si="1"/>
        <v>=NORMDIST(0,D16,14,TRUE)</v>
      </c>
      <c r="G16" s="1"/>
      <c r="H16" s="1"/>
      <c r="I16" s="1"/>
    </row>
    <row r="17" spans="4:9" x14ac:dyDescent="0.3">
      <c r="D17" s="1">
        <v>-2</v>
      </c>
      <c r="E17" s="1">
        <f t="shared" si="0"/>
        <v>0.5567984968164682</v>
      </c>
      <c r="F17" s="1" t="str">
        <f t="shared" ca="1" si="1"/>
        <v>=NORMDIST(0,D17,14,TRUE)</v>
      </c>
      <c r="G17" s="1"/>
      <c r="H17" s="1"/>
      <c r="I17" s="1"/>
    </row>
    <row r="18" spans="4:9" x14ac:dyDescent="0.3">
      <c r="D18" s="1">
        <v>-1</v>
      </c>
      <c r="E18" s="1">
        <f t="shared" si="0"/>
        <v>0.52847166451647853</v>
      </c>
      <c r="F18" s="1" t="str">
        <f t="shared" ca="1" si="1"/>
        <v>=NORMDIST(0,D18,14,TRUE)</v>
      </c>
      <c r="G18" s="1"/>
      <c r="H18" s="1"/>
      <c r="I18" s="1"/>
    </row>
    <row r="19" spans="4:9" x14ac:dyDescent="0.3">
      <c r="D19" s="1">
        <v>0</v>
      </c>
      <c r="E19" s="1">
        <f t="shared" si="0"/>
        <v>0.5</v>
      </c>
      <c r="F19" s="1" t="str">
        <f t="shared" ca="1" si="1"/>
        <v>=NORMDIST(0,D19,14,TRUE)</v>
      </c>
      <c r="G19" s="1"/>
      <c r="H19" s="1"/>
      <c r="I19" s="1"/>
    </row>
    <row r="20" spans="4:9" x14ac:dyDescent="0.3">
      <c r="D20" s="1">
        <v>1</v>
      </c>
      <c r="E20" s="1">
        <f t="shared" si="0"/>
        <v>0.47152833548352147</v>
      </c>
      <c r="F20" s="1" t="str">
        <f t="shared" ca="1" si="1"/>
        <v>=NORMDIST(0,D20,14,TRUE)</v>
      </c>
      <c r="G20" s="1"/>
      <c r="H20" s="1"/>
      <c r="I20" s="1"/>
    </row>
    <row r="21" spans="4:9" x14ac:dyDescent="0.3">
      <c r="D21" s="1">
        <v>2</v>
      </c>
      <c r="E21" s="1">
        <f t="shared" si="0"/>
        <v>0.4432015031835318</v>
      </c>
      <c r="F21" s="1" t="str">
        <f t="shared" ca="1" si="1"/>
        <v>=NORMDIST(0,D21,14,TRUE)</v>
      </c>
      <c r="G21" s="1"/>
      <c r="H21" s="1"/>
      <c r="I21" s="1"/>
    </row>
    <row r="22" spans="4:9" x14ac:dyDescent="0.3">
      <c r="D22" s="1">
        <v>3</v>
      </c>
      <c r="E22" s="1">
        <f t="shared" si="0"/>
        <v>0.4151621288278976</v>
      </c>
      <c r="F22" s="1" t="str">
        <f t="shared" ca="1" si="1"/>
        <v>=NORMDIST(0,D22,14,TRUE)</v>
      </c>
      <c r="G22" s="1"/>
      <c r="H22" s="1"/>
      <c r="I22" s="1"/>
    </row>
    <row r="23" spans="4:9" x14ac:dyDescent="0.3">
      <c r="D23" s="1">
        <v>4</v>
      </c>
      <c r="E23" s="1">
        <f t="shared" si="0"/>
        <v>0.38754848109799234</v>
      </c>
      <c r="F23" s="1" t="str">
        <f t="shared" ca="1" si="1"/>
        <v>=NORMDIST(0,D23,14,TRUE)</v>
      </c>
      <c r="G23" s="1"/>
      <c r="H23" s="1"/>
      <c r="I23" s="1"/>
    </row>
    <row r="24" spans="4:9" x14ac:dyDescent="0.3">
      <c r="D24" s="1">
        <v>5</v>
      </c>
      <c r="E24" s="1">
        <f t="shared" si="0"/>
        <v>0.36049243095083533</v>
      </c>
      <c r="F24" s="1" t="str">
        <f t="shared" ca="1" si="1"/>
        <v>=NORMDIST(0,D24,14,TRUE)</v>
      </c>
      <c r="G24" s="1"/>
      <c r="H24" s="1"/>
      <c r="I24" s="1"/>
    </row>
    <row r="25" spans="4:9" x14ac:dyDescent="0.3">
      <c r="D25" s="1">
        <v>6</v>
      </c>
      <c r="E25" s="1">
        <f t="shared" si="0"/>
        <v>0.33411757089762462</v>
      </c>
      <c r="F25" s="1" t="str">
        <f t="shared" ca="1" si="1"/>
        <v>=NORMDIST(0,D25,14,TRUE)</v>
      </c>
      <c r="G25" s="1"/>
      <c r="H25" s="1"/>
      <c r="I25" s="1"/>
    </row>
    <row r="26" spans="4:9" x14ac:dyDescent="0.3">
      <c r="D26" s="1">
        <v>7</v>
      </c>
      <c r="E26" s="1">
        <f t="shared" si="0"/>
        <v>0.30853753872598688</v>
      </c>
      <c r="F26" s="1" t="str">
        <f t="shared" ca="1" si="1"/>
        <v>=NORMDIST(0,D26,14,TRUE)</v>
      </c>
      <c r="G26" s="1"/>
      <c r="H26" s="1"/>
      <c r="I26" s="1"/>
    </row>
    <row r="27" spans="4:9" x14ac:dyDescent="0.3">
      <c r="D27" s="1">
        <v>8</v>
      </c>
      <c r="E27" s="1">
        <f t="shared" si="0"/>
        <v>0.28385458309867628</v>
      </c>
      <c r="F27" s="1" t="str">
        <f t="shared" ca="1" si="1"/>
        <v>=NORMDIST(0,D27,14,TRUE)</v>
      </c>
      <c r="G27" s="1"/>
      <c r="H27" s="1"/>
      <c r="I27" s="1"/>
    </row>
    <row r="28" spans="4:9" x14ac:dyDescent="0.3">
      <c r="D28" s="1">
        <v>9</v>
      </c>
      <c r="E28" s="1">
        <f t="shared" si="0"/>
        <v>0.26015840025368331</v>
      </c>
      <c r="F28" s="1" t="str">
        <f t="shared" ca="1" si="1"/>
        <v>=NORMDIST(0,D28,14,TRUE)</v>
      </c>
      <c r="G28" s="1"/>
      <c r="H28" s="1"/>
      <c r="I28" s="1"/>
    </row>
    <row r="29" spans="4:9" x14ac:dyDescent="0.3">
      <c r="D29" s="1">
        <v>10</v>
      </c>
      <c r="E29" s="1">
        <f t="shared" si="0"/>
        <v>0.23752526202697649</v>
      </c>
      <c r="F29" s="1" t="str">
        <f t="shared" ca="1" si="1"/>
        <v>=NORMDIST(0,D29,14,TRUE)</v>
      </c>
      <c r="G29" s="1"/>
      <c r="H29" s="1"/>
      <c r="I29" s="1"/>
    </row>
  </sheetData>
  <printOptions headings="1" gridLine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w E A A B Q S w M E F A A C A A g A 4 E L T T r l o J k e l A A A A 9 g A A A B I A H A B D b 2 5 m a W c v U G F j a 2 F n Z S 5 4 b W w g o h g A K K A U A A A A A A A A A A A A A A A A A A A A A A A A A A A A h Y / R C o I w G I V f R X b v N h e S y O + 8 6 D Y h k K L b M Z e O d I a b z X f r o k f q F R L K 6 q 7 L c / g O f O d x u 0 M + d W 1 w V Y P V v c l Q h C k K l J F 9 p U 2 d o d G d w g T l H H Z C n k W t g h k 2 N p 2 s z l D j 3 C U l x H u P / Q r 3 Q 0 0 Y p R E 5 F t t S N q o T o T b W C S M V + q y q / y v E 4 f C S 4 Q y v I x z H N M E M y F J C o c 0 X Y L M v p k B + S t i M r R s H x Z U J 9 y W Q J Q J 5 f + B P U E s D B B Q A A g A I A O B C 0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g Q t N O 7 + / m N k U B A A C T A g A A E w A c A E Z v c m 1 1 b G F z L 1 N l Y 3 R p b 2 4 x L m 0 g o h g A K K A U A A A A A A A A A A A A A A A A A A A A A A A A A A A A h V A 9 a 8 M w E N 0 N / g 9 C W R J w r c T t U B o 6 J d C l Q 2 h S O p Q i F P t s i z i S k c 5 t g 8 l / r 2 S n J S W G a N F 9 v X v v n o U U p V Z k 3 f + z e R i E g S 2 F g Y y M 6 E r X T S W 6 A Z 0 T i w L B R g T B G I n a S J 9 k 8 l N a N 2 C J U B k x U P i Y k k d S A Y Y B c W + t G 5 O C q 7 z B N l 6 J A s Y + W G i F o N C O a Y l Y 2 w f G Q M V f c i d r y K S I t S m Y z 9 i z t M h 1 z n t y 7 k j 4 G b / v Y A n 8 V U m E j K / 7 o e 2 B 1 3 / K 6 W Q S 9 U K W A k X i d P S C 2 u T 4 7 i s f p + 6 I L k q h C n f 3 5 l C D v 2 A j t h X E G y O U z b X Z L 3 T V 7 J V v 2 n G 3 K m p b 2 j G y H D I w o n J m W D Q y R f Y r 8 c D I 8 m Q Q 6 7 2 h z j + 3 w p n 4 j c e I t P R F q N 1 F M Z n O 7 s n Z D U O g Z A g 1 v Y a 6 H U B N r 6 L u B l E 3 p G N M O 9 8 u J p 5 A F 0 b U p U y J 1 Q b / 9 Y + T M J B q 0 P j 5 D 1 B L A Q I t A B Q A A g A I A O B C 0 0 6 5 a C Z H p Q A A A P Y A A A A S A A A A A A A A A A A A A A A A A A A A A A B D b 2 5 m a W c v U G F j a 2 F n Z S 5 4 b W x Q S w E C L Q A U A A I A C A D g Q t N O D 8 r p q 6 Q A A A D p A A A A E w A A A A A A A A A A A A A A A A D x A A A A W 0 N v b n R l b n R f V H l w Z X N d L n h t b F B L A Q I t A B Q A A g A I A O B C 0 0 7 v 7 + Y 2 R Q E A A J M C A A A T A A A A A A A A A A A A A A A A A O I B A A B G b 3 J t d W x h c y 9 T Z W N 0 a W 9 u M S 5 t U E s F B g A A A A A D A A M A w g A A A H Q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s S A A A A A A A A a R I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v c H V s Y X R p b 2 4 l M j B v Z i U y M H N 0 Y X R l c y U y Q y U y M H R l c n J p d G 9 y a W V z J T J D J T I w Z G l 2 a X N p b 2 5 z J T I w Y W 5 k J T I w c m V n a W 9 u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2 L T E 5 V D E z O j I y O j I 4 L j U y N j A w N T Z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T d G F 0 Z S 9 m Z W R l c m F s I G R p c 3 R y a W N 0 L 3 R l c n J p d G 9 y e S 8 g R G l 2 a X N p b 2 4 v c m V n a W 9 u J n F 1 b 3 Q 7 L C Z x d W 9 0 O 1 J h b m s m c X V v d D s s J n F 1 b 3 Q 7 M j A x O C B w b 3 B 1 b G F 0 a W 9 u J n F 1 b 3 Q 7 L C Z x d W 9 0 O 1 J h b m s y J n F 1 b 3 Q 7 L C Z x d W 9 0 O z I w M T A g c G 9 w d W x h d G l v b i Z x d W 9 0 O y w m c X V v d D t S Y W 5 r M y Z x d W 9 0 O y w m c X V v d D s y M D A w I H B v c H V s Y X R p b 2 4 m c X V v d D s s J n F 1 b 3 Q 7 U m F u a z Q m c X V v d D s s J n F 1 b 3 Q 7 M j A w M C 0 g M j A x M C B j a G F u Z 2 U m c X V v d D s s J n F 1 b 3 Q 7 R 2 V v Z 3 J h c G h p Y y B z b 3 J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v c H V s Y X R p b 2 4 g b 2 Y g c 3 R h d G V z L C B 0 Z X J y a X R v c m l l c y w g Z G l 2 a X N p b 2 5 z I G F u Z C B y Z W d p b 2 5 z L 0 N o Y W 5 n Z W Q g V H l w Z S 5 7 U 3 R h d G U v Z m V k Z X J h b C B k a X N 0 c m l j d C 9 0 Z X J y a X R v c n k v I E R p d m l z a W 9 u L 3 J l Z 2 l v b i w w f S Z x d W 9 0 O y w m c X V v d D t T Z W N 0 a W 9 u M S 9 Q b 3 B 1 b G F 0 a W 9 u I G 9 m I H N 0 Y X R l c y w g d G V y c m l 0 b 3 J p Z X M s I G R p d m l z a W 9 u c y B h b m Q g c m V n a W 9 u c y 9 D a G F u Z 2 V k I F R 5 c G U u e 1 J h b m s s M X 0 m c X V v d D s s J n F 1 b 3 Q 7 U 2 V j d G l v b j E v U G 9 w d W x h d G l v b i B v Z i B z d G F 0 Z X M s I H R l c n J p d G 9 y a W V z L C B k a X Z p c 2 l v b n M g Y W 5 k I H J l Z 2 l v b n M v Q 2 h h b m d l Z C B U e X B l L n s y M D E 4 I H B v c H V s Y X R p b 2 4 s M n 0 m c X V v d D s s J n F 1 b 3 Q 7 U 2 V j d G l v b j E v U G 9 w d W x h d G l v b i B v Z i B z d G F 0 Z X M s I H R l c n J p d G 9 y a W V z L C B k a X Z p c 2 l v b n M g Y W 5 k I H J l Z 2 l v b n M v Q 2 h h b m d l Z C B U e X B l L n t S Y W 5 r M i w z f S Z x d W 9 0 O y w m c X V v d D t T Z W N 0 a W 9 u M S 9 Q b 3 B 1 b G F 0 a W 9 u I G 9 m I H N 0 Y X R l c y w g d G V y c m l 0 b 3 J p Z X M s I G R p d m l z a W 9 u c y B h b m Q g c m V n a W 9 u c y 9 D a G F u Z 2 V k I F R 5 c G U u e z I w M T A g c G 9 w d W x h d G l v b i w 0 f S Z x d W 9 0 O y w m c X V v d D t T Z W N 0 a W 9 u M S 9 Q b 3 B 1 b G F 0 a W 9 u I G 9 m I H N 0 Y X R l c y w g d G V y c m l 0 b 3 J p Z X M s I G R p d m l z a W 9 u c y B h b m Q g c m V n a W 9 u c y 9 D a G F u Z 2 V k I F R 5 c G U u e 1 J h b m s z L D V 9 J n F 1 b 3 Q 7 L C Z x d W 9 0 O 1 N l Y 3 R p b 2 4 x L 1 B v c H V s Y X R p b 2 4 g b 2 Y g c 3 R h d G V z L C B 0 Z X J y a X R v c m l l c y w g Z G l 2 a X N p b 2 5 z I G F u Z C B y Z W d p b 2 5 z L 0 N o Y W 5 n Z W Q g V H l w Z S 5 7 M j A w M C B w b 3 B 1 b G F 0 a W 9 u L D Z 9 J n F 1 b 3 Q 7 L C Z x d W 9 0 O 1 N l Y 3 R p b 2 4 x L 1 B v c H V s Y X R p b 2 4 g b 2 Y g c 3 R h d G V z L C B 0 Z X J y a X R v c m l l c y w g Z G l 2 a X N p b 2 5 z I G F u Z C B y Z W d p b 2 5 z L 0 N o Y W 5 n Z W Q g V H l w Z S 5 7 U m F u a z Q s N 3 0 m c X V v d D s s J n F 1 b 3 Q 7 U 2 V j d G l v b j E v U G 9 w d W x h d G l v b i B v Z i B z d G F 0 Z X M s I H R l c n J p d G 9 y a W V z L C B k a X Z p c 2 l v b n M g Y W 5 k I H J l Z 2 l v b n M v Q 2 h h b m d l Z C B U e X B l L n s y M D A w L S A y M D E w I G N o Y W 5 n Z S w 4 f S Z x d W 9 0 O y w m c X V v d D t T Z W N 0 a W 9 u M S 9 Q b 3 B 1 b G F 0 a W 9 u I G 9 m I H N 0 Y X R l c y w g d G V y c m l 0 b 3 J p Z X M s I G R p d m l z a W 9 u c y B h b m Q g c m V n a W 9 u c y 9 D a G F u Z 2 V k I F R 5 c G U u e 0 d l b 2 d y Y X B o a W M g c 2 9 y d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U G 9 w d W x h d G l v b i B v Z i B z d G F 0 Z X M s I H R l c n J p d G 9 y a W V z L C B k a X Z p c 2 l v b n M g Y W 5 k I H J l Z 2 l v b n M v Q 2 h h b m d l Z C B U e X B l L n t T d G F 0 Z S 9 m Z W R l c m F s I G R p c 3 R y a W N 0 L 3 R l c n J p d G 9 y e S 8 g R G l 2 a X N p b 2 4 v c m V n a W 9 u L D B 9 J n F 1 b 3 Q 7 L C Z x d W 9 0 O 1 N l Y 3 R p b 2 4 x L 1 B v c H V s Y X R p b 2 4 g b 2 Y g c 3 R h d G V z L C B 0 Z X J y a X R v c m l l c y w g Z G l 2 a X N p b 2 5 z I G F u Z C B y Z W d p b 2 5 z L 0 N o Y W 5 n Z W Q g V H l w Z S 5 7 U m F u a y w x f S Z x d W 9 0 O y w m c X V v d D t T Z W N 0 a W 9 u M S 9 Q b 3 B 1 b G F 0 a W 9 u I G 9 m I H N 0 Y X R l c y w g d G V y c m l 0 b 3 J p Z X M s I G R p d m l z a W 9 u c y B h b m Q g c m V n a W 9 u c y 9 D a G F u Z 2 V k I F R 5 c G U u e z I w M T g g c G 9 w d W x h d G l v b i w y f S Z x d W 9 0 O y w m c X V v d D t T Z W N 0 a W 9 u M S 9 Q b 3 B 1 b G F 0 a W 9 u I G 9 m I H N 0 Y X R l c y w g d G V y c m l 0 b 3 J p Z X M s I G R p d m l z a W 9 u c y B h b m Q g c m V n a W 9 u c y 9 D a G F u Z 2 V k I F R 5 c G U u e 1 J h b m s y L D N 9 J n F 1 b 3 Q 7 L C Z x d W 9 0 O 1 N l Y 3 R p b 2 4 x L 1 B v c H V s Y X R p b 2 4 g b 2 Y g c 3 R h d G V z L C B 0 Z X J y a X R v c m l l c y w g Z G l 2 a X N p b 2 5 z I G F u Z C B y Z W d p b 2 5 z L 0 N o Y W 5 n Z W Q g V H l w Z S 5 7 M j A x M C B w b 3 B 1 b G F 0 a W 9 u L D R 9 J n F 1 b 3 Q 7 L C Z x d W 9 0 O 1 N l Y 3 R p b 2 4 x L 1 B v c H V s Y X R p b 2 4 g b 2 Y g c 3 R h d G V z L C B 0 Z X J y a X R v c m l l c y w g Z G l 2 a X N p b 2 5 z I G F u Z C B y Z W d p b 2 5 z L 0 N o Y W 5 n Z W Q g V H l w Z S 5 7 U m F u a z M s N X 0 m c X V v d D s s J n F 1 b 3 Q 7 U 2 V j d G l v b j E v U G 9 w d W x h d G l v b i B v Z i B z d G F 0 Z X M s I H R l c n J p d G 9 y a W V z L C B k a X Z p c 2 l v b n M g Y W 5 k I H J l Z 2 l v b n M v Q 2 h h b m d l Z C B U e X B l L n s y M D A w I H B v c H V s Y X R p b 2 4 s N n 0 m c X V v d D s s J n F 1 b 3 Q 7 U 2 V j d G l v b j E v U G 9 w d W x h d G l v b i B v Z i B z d G F 0 Z X M s I H R l c n J p d G 9 y a W V z L C B k a X Z p c 2 l v b n M g Y W 5 k I H J l Z 2 l v b n M v Q 2 h h b m d l Z C B U e X B l L n t S Y W 5 r N C w 3 f S Z x d W 9 0 O y w m c X V v d D t T Z W N 0 a W 9 u M S 9 Q b 3 B 1 b G F 0 a W 9 u I G 9 m I H N 0 Y X R l c y w g d G V y c m l 0 b 3 J p Z X M s I G R p d m l z a W 9 u c y B h b m Q g c m V n a W 9 u c y 9 D a G F u Z 2 V k I F R 5 c G U u e z I w M D A t I D I w M T A g Y 2 h h b m d l L D h 9 J n F 1 b 3 Q 7 L C Z x d W 9 0 O 1 N l Y 3 R p b 2 4 x L 1 B v c H V s Y X R p b 2 4 g b 2 Y g c 3 R h d G V z L C B 0 Z X J y a X R v c m l l c y w g Z G l 2 a X N p b 2 5 z I G F u Z C B y Z W d p b 2 5 z L 0 N o Y W 5 n Z W Q g V H l w Z S 5 7 R 2 V v Z 3 J h c G h p Y y B z b 3 J 0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b 3 B 1 b G F 0 a W 9 u J T I w b 2 Y l M j B z d G F 0 Z X M l M k M l M j B 0 Z X J y a X R v c m l l c y U y Q y U y M G R p d m l z a W 9 u c y U y M G F u Z C U y M H J l Z 2 l v b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w d W x h d G l v b i U y M G 9 m J T I w c 3 R h d G V z J T J D J T I w d G V y c m l 0 b 3 J p Z X M l M k M l M j B k a X Z p c 2 l v b n M l M j B h b m Q l M j B y Z W d p b 2 5 z L 0 R h d G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w d W x h d G l v b i U y M G 9 m J T I w c 3 R h d G V z J T J D J T I w d G V y c m l 0 b 3 J p Z X M l M k M l M j B k a X Z p c 2 l v b n M l M j B h b m Q l M j B y Z W d p b 2 5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1 a K E z 8 S I 5 N i 3 + h b G F n 2 n I A A A A A A g A A A A A A E G Y A A A A B A A A g A A A A j o T D p s v x S 5 r V P E G r 7 2 L O 8 2 0 p s d j i N h r h V l U Y 5 U W k e S 8 A A A A A D o A A A A A C A A A g A A A A v n q i v / e p c 8 H 1 6 X O / + d G C r H 8 6 G w n s 1 V S a B s S A x P e 9 i j p Q A A A A e c P I 0 p y O 3 H F u 0 I 5 n L O R O i K a h i + c I + u i 9 U N s e 7 o 5 + W E 5 8 K 1 5 w D k 4 F t o G D m H z 6 2 u B G N V o M Z N N O Q p y b L S u L A 3 Z t 5 + g u Z N R 4 P K e f m r C H 8 n f X X p Z A A A A A h j M 2 N j V d / H Q z M 8 A t 4 t x V x f 4 q E m g 6 + J w W D A N e y r S n 6 V u M W B i L Z b x 4 v j J 3 n A C 6 w 4 W g t q M g r C V y r a w z o L L P p N m Y G w = = < / D a t a M a s h u p > 
</file>

<file path=customXml/itemProps1.xml><?xml version="1.0" encoding="utf-8"?>
<ds:datastoreItem xmlns:ds="http://schemas.openxmlformats.org/officeDocument/2006/customXml" ds:itemID="{70F63C54-1FA1-4D79-9E2E-7A7B644190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Notes</vt:lpstr>
      <vt:lpstr>Populations</vt:lpstr>
      <vt:lpstr>Heights</vt:lpstr>
      <vt:lpstr>NORMAL Probabilities</vt:lpstr>
      <vt:lpstr>height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2020-07-13T15:29:41Z</cp:lastPrinted>
  <dcterms:created xsi:type="dcterms:W3CDTF">2019-06-18T13:52:13Z</dcterms:created>
  <dcterms:modified xsi:type="dcterms:W3CDTF">2020-07-13T15:42:13Z</dcterms:modified>
</cp:coreProperties>
</file>