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videosjuly17\"/>
    </mc:Choice>
  </mc:AlternateContent>
  <bookViews>
    <workbookView xWindow="0" yWindow="0" windowWidth="12290" windowHeight="6920"/>
  </bookViews>
  <sheets>
    <sheet name="hOW MANY WAREHOUSES" sheetId="34" r:id="rId1"/>
  </sheets>
  <definedNames>
    <definedName name="capacity">#REF!</definedName>
    <definedName name="solver_adj" localSheetId="0" hidden="1">'hOW MANY WAREHOUSES'!$C$15:$C$23,'hOW MANY WAREHOUSES'!$B$28:$J$36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'hOW MANY WAREHOUSES'!$B$28:$J$36</definedName>
    <definedName name="solver_lhs10" localSheetId="0" hidden="1">'hOW MANY WAREHOUSES'!$J$28:$J$36</definedName>
    <definedName name="solver_lhs11" localSheetId="0" hidden="1">'hOW MANY WAREHOUSES'!$C$24</definedName>
    <definedName name="solver_lhs12" localSheetId="0" hidden="1">'hOW MANY WAREHOUSES'!$B$37:$J$37</definedName>
    <definedName name="solver_lhs13" localSheetId="0" hidden="1">'hOW MANY WAREHOUSES'!$C$28:$C$36</definedName>
    <definedName name="solver_lhs14" localSheetId="0" hidden="1">'hOW MANY WAREHOUSES'!$C$15:$C$23</definedName>
    <definedName name="solver_lhs2" localSheetId="0" hidden="1">'hOW MANY WAREHOUSES'!$B$37:$J$37</definedName>
    <definedName name="solver_lhs3" localSheetId="0" hidden="1">'hOW MANY WAREHOUSES'!$C$15:$C$23</definedName>
    <definedName name="solver_lhs4" localSheetId="0" hidden="1">'hOW MANY WAREHOUSES'!$K$28:$K$36</definedName>
    <definedName name="solver_lhs5" localSheetId="0" hidden="1">'hOW MANY WAREHOUSES'!$L$24</definedName>
    <definedName name="solver_lhs6" localSheetId="0" hidden="1">'hOW MANY WAREHOUSES'!$L$24</definedName>
    <definedName name="solver_lhs7" localSheetId="0" hidden="1">'hOW MANY WAREHOUSES'!$F$28:$F$36</definedName>
    <definedName name="solver_lhs8" localSheetId="0" hidden="1">'hOW MANY WAREHOUSES'!$I$28:$I$36</definedName>
    <definedName name="solver_lhs9" localSheetId="0" hidden="1">'hOW MANY WAREHOUSES'!$E$28:$E$36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5</definedName>
    <definedName name="solver_nwt" localSheetId="0" hidden="1">1</definedName>
    <definedName name="solver_opt" localSheetId="0" hidden="1">'hOW MANY WAREHOUSES'!$C$24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10" localSheetId="0" hidden="1">1</definedName>
    <definedName name="solver_rel11" localSheetId="0" hidden="1">1</definedName>
    <definedName name="solver_rel12" localSheetId="0" hidden="1">2</definedName>
    <definedName name="solver_rel13" localSheetId="0" hidden="1">1</definedName>
    <definedName name="solver_rel14" localSheetId="0" hidden="1">5</definedName>
    <definedName name="solver_rel2" localSheetId="0" hidden="1">2</definedName>
    <definedName name="solver_rel3" localSheetId="0" hidden="1">5</definedName>
    <definedName name="solver_rel4" localSheetId="0" hidden="1">1</definedName>
    <definedName name="solver_rel5" localSheetId="0" hidden="1">2</definedName>
    <definedName name="solver_rel6" localSheetId="0" hidden="1">2</definedName>
    <definedName name="solver_rel7" localSheetId="0" hidden="1">1</definedName>
    <definedName name="solver_rel8" localSheetId="0" hidden="1">1</definedName>
    <definedName name="solver_rel9" localSheetId="0" hidden="1">1</definedName>
    <definedName name="solver_rhs1" localSheetId="0" hidden="1">binary</definedName>
    <definedName name="solver_rhs10" localSheetId="0" hidden="1">'hOW MANY WAREHOUSES'!$C$15:$C$23</definedName>
    <definedName name="solver_rhs11" localSheetId="0" hidden="1">'hOW MANY WAREHOUSES'!$C$25</definedName>
    <definedName name="solver_rhs12" localSheetId="0" hidden="1">1</definedName>
    <definedName name="solver_rhs13" localSheetId="0" hidden="1">'hOW MANY WAREHOUSES'!$C$15:$C$23</definedName>
    <definedName name="solver_rhs14" localSheetId="0" hidden="1">binary</definedName>
    <definedName name="solver_rhs2" localSheetId="0" hidden="1">1</definedName>
    <definedName name="solver_rhs3" localSheetId="0" hidden="1">binary</definedName>
    <definedName name="solver_rhs4" localSheetId="0" hidden="1">'hOW MANY WAREHOUSES'!$M$28:$M$36</definedName>
    <definedName name="solver_rhs5" localSheetId="0" hidden="1">'hOW MANY WAREHOUSES'!$N$24</definedName>
    <definedName name="solver_rhs6" localSheetId="0" hidden="1">'hOW MANY WAREHOUSES'!$N$24</definedName>
    <definedName name="solver_rhs7" localSheetId="0" hidden="1">'hOW MANY WAREHOUSES'!$C$15:$C$23</definedName>
    <definedName name="solver_rhs8" localSheetId="0" hidden="1">'hOW MANY WAREHOUSES'!$C$15:$C$23</definedName>
    <definedName name="solver_rhs9" localSheetId="0" hidden="1">'hOW MANY WAREHOUSES'!$C$15:$C$23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threshold">'hOW MANY WAREHOUSES'!$D$8</definedName>
  </definedNames>
  <calcPr calcId="171027"/>
</workbook>
</file>

<file path=xl/calcChain.xml><?xml version="1.0" encoding="utf-8"?>
<calcChain xmlns="http://schemas.openxmlformats.org/spreadsheetml/2006/main">
  <c r="N24" i="34" l="1"/>
  <c r="L23" i="34" l="1"/>
  <c r="A38" i="34"/>
  <c r="B53" i="34"/>
  <c r="C53" i="34"/>
  <c r="D53" i="34"/>
  <c r="E53" i="34"/>
  <c r="F53" i="34"/>
  <c r="G53" i="34"/>
  <c r="H53" i="34"/>
  <c r="I53" i="34"/>
  <c r="J53" i="34"/>
  <c r="B54" i="34"/>
  <c r="C54" i="34"/>
  <c r="D54" i="34"/>
  <c r="E54" i="34"/>
  <c r="F54" i="34"/>
  <c r="G54" i="34"/>
  <c r="H54" i="34"/>
  <c r="I54" i="34"/>
  <c r="J54" i="34"/>
  <c r="B55" i="34"/>
  <c r="C55" i="34"/>
  <c r="D55" i="34"/>
  <c r="E55" i="34"/>
  <c r="F55" i="34"/>
  <c r="G55" i="34"/>
  <c r="H55" i="34"/>
  <c r="I55" i="34"/>
  <c r="J55" i="34"/>
  <c r="B56" i="34"/>
  <c r="C56" i="34"/>
  <c r="D56" i="34"/>
  <c r="E56" i="34"/>
  <c r="F56" i="34"/>
  <c r="G56" i="34"/>
  <c r="H56" i="34"/>
  <c r="I56" i="34"/>
  <c r="J56" i="34"/>
  <c r="B57" i="34"/>
  <c r="C57" i="34"/>
  <c r="D57" i="34"/>
  <c r="E57" i="34"/>
  <c r="F57" i="34"/>
  <c r="G57" i="34"/>
  <c r="H57" i="34"/>
  <c r="I57" i="34"/>
  <c r="J57" i="34"/>
  <c r="B58" i="34"/>
  <c r="C58" i="34"/>
  <c r="D58" i="34"/>
  <c r="E58" i="34"/>
  <c r="F58" i="34"/>
  <c r="G58" i="34"/>
  <c r="H58" i="34"/>
  <c r="I58" i="34"/>
  <c r="J58" i="34"/>
  <c r="B59" i="34"/>
  <c r="C59" i="34"/>
  <c r="D59" i="34"/>
  <c r="E59" i="34"/>
  <c r="F59" i="34"/>
  <c r="G59" i="34"/>
  <c r="H59" i="34"/>
  <c r="I59" i="34"/>
  <c r="J59" i="34"/>
  <c r="B60" i="34"/>
  <c r="C60" i="34"/>
  <c r="D60" i="34"/>
  <c r="E60" i="34"/>
  <c r="F60" i="34"/>
  <c r="G60" i="34"/>
  <c r="H60" i="34"/>
  <c r="I60" i="34"/>
  <c r="J60" i="34"/>
  <c r="C52" i="34"/>
  <c r="C38" i="34" s="1"/>
  <c r="D52" i="34"/>
  <c r="E52" i="34"/>
  <c r="F52" i="34"/>
  <c r="G52" i="34"/>
  <c r="G38" i="34" s="1"/>
  <c r="H52" i="34"/>
  <c r="I52" i="34"/>
  <c r="J52" i="34"/>
  <c r="B52" i="34"/>
  <c r="B38" i="34" s="1"/>
  <c r="J37" i="34"/>
  <c r="I37" i="34"/>
  <c r="H37" i="34"/>
  <c r="G37" i="34"/>
  <c r="F37" i="34"/>
  <c r="E37" i="34"/>
  <c r="D37" i="34"/>
  <c r="C37" i="34"/>
  <c r="B37" i="34"/>
  <c r="M36" i="34"/>
  <c r="K36" i="34"/>
  <c r="M35" i="34"/>
  <c r="K35" i="34"/>
  <c r="M34" i="34"/>
  <c r="K34" i="34"/>
  <c r="M33" i="34"/>
  <c r="K33" i="34"/>
  <c r="M32" i="34"/>
  <c r="K32" i="34"/>
  <c r="M31" i="34"/>
  <c r="K31" i="34"/>
  <c r="M30" i="34"/>
  <c r="K30" i="34"/>
  <c r="M29" i="34"/>
  <c r="K29" i="34"/>
  <c r="M28" i="34"/>
  <c r="K28" i="34"/>
  <c r="B26" i="34" a="1"/>
  <c r="I26" i="34" s="1"/>
  <c r="C24" i="34"/>
  <c r="J38" i="34" l="1"/>
  <c r="I38" i="34"/>
  <c r="H38" i="34"/>
  <c r="D38" i="34"/>
  <c r="F38" i="34"/>
  <c r="E38" i="34"/>
  <c r="D26" i="34"/>
  <c r="B26" i="34"/>
  <c r="F26" i="34"/>
  <c r="J26" i="34"/>
  <c r="C26" i="34"/>
  <c r="G26" i="34"/>
  <c r="H26" i="34"/>
  <c r="E26" i="34"/>
  <c r="L24" i="34" l="1"/>
</calcChain>
</file>

<file path=xl/sharedStrings.xml><?xml version="1.0" encoding="utf-8"?>
<sst xmlns="http://schemas.openxmlformats.org/spreadsheetml/2006/main" count="92" uniqueCount="30">
  <si>
    <t>Set of Cities</t>
  </si>
  <si>
    <t>Chicago</t>
  </si>
  <si>
    <t>Atlanta</t>
  </si>
  <si>
    <t>New York</t>
  </si>
  <si>
    <t>St. Louis</t>
  </si>
  <si>
    <t>Detroit</t>
  </si>
  <si>
    <t>Cincinnati</t>
  </si>
  <si>
    <t>Pittsburgh</t>
  </si>
  <si>
    <t xml:space="preserve">Charlotte </t>
  </si>
  <si>
    <t>Boston</t>
  </si>
  <si>
    <t>Total Facilites</t>
  </si>
  <si>
    <t>Must Be Supplied</t>
  </si>
  <si>
    <t>Total Allowed</t>
  </si>
  <si>
    <t>X-i (use = 1)</t>
  </si>
  <si>
    <t>&lt;&lt;&lt;--- Constraint on number of facilities allowed</t>
  </si>
  <si>
    <t>Distance Matrix</t>
  </si>
  <si>
    <t>Y- i,j</t>
  </si>
  <si>
    <t>Demand-j</t>
  </si>
  <si>
    <t>Used</t>
  </si>
  <si>
    <t>Available</t>
  </si>
  <si>
    <t>&lt;=</t>
  </si>
  <si>
    <t>miles threshold</t>
  </si>
  <si>
    <t>Cover/</t>
  </si>
  <si>
    <t xml:space="preserve">HOW MANY </t>
  </si>
  <si>
    <t>=</t>
  </si>
  <si>
    <t>how many warehouses needed to have everyone within 250 miles</t>
  </si>
  <si>
    <t>Delete constraint that we have  three warehouses</t>
  </si>
  <si>
    <t>Target cell is number of warehouses</t>
  </si>
  <si>
    <t>Add constraint that total demand within 250 miles = total demand</t>
  </si>
  <si>
    <t>NEED 7 WAREHOUSES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</si>
</sst>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2" fillId="3" borderId="6" xfId="0" applyNumberFormat="1" applyFont="1" applyFill="1" applyBorder="1"/>
    <xf numFmtId="1" fontId="2" fillId="3" borderId="8" xfId="0" applyNumberFormat="1" applyFont="1" applyFill="1" applyBorder="1"/>
    <xf numFmtId="0" fontId="2" fillId="0" borderId="0" xfId="0" applyFont="1"/>
    <xf numFmtId="0" fontId="2" fillId="3" borderId="5" xfId="0" applyFont="1" applyFill="1" applyBorder="1"/>
    <xf numFmtId="164" fontId="2" fillId="0" borderId="6" xfId="1" applyNumberFormat="1" applyFont="1" applyBorder="1"/>
    <xf numFmtId="164" fontId="2" fillId="0" borderId="7" xfId="1" applyNumberFormat="1" applyFont="1" applyBorder="1"/>
    <xf numFmtId="0" fontId="2" fillId="0" borderId="0" xfId="0" applyFont="1" applyFill="1" applyBorder="1"/>
    <xf numFmtId="0" fontId="2" fillId="0" borderId="6" xfId="0" applyFont="1" applyBorder="1"/>
    <xf numFmtId="37" fontId="2" fillId="5" borderId="6" xfId="1" applyNumberFormat="1" applyFont="1" applyFill="1" applyBorder="1"/>
    <xf numFmtId="0" fontId="2" fillId="0" borderId="7" xfId="0" applyFont="1" applyBorder="1"/>
    <xf numFmtId="37" fontId="2" fillId="5" borderId="7" xfId="1" applyNumberFormat="1" applyFont="1" applyFill="1" applyBorder="1"/>
    <xf numFmtId="0" fontId="2" fillId="0" borderId="8" xfId="0" applyFont="1" applyBorder="1"/>
    <xf numFmtId="37" fontId="2" fillId="5" borderId="8" xfId="1" applyNumberFormat="1" applyFont="1" applyFill="1" applyBorder="1"/>
    <xf numFmtId="0" fontId="2" fillId="0" borderId="0" xfId="0" applyFont="1" applyBorder="1"/>
    <xf numFmtId="164" fontId="2" fillId="0" borderId="5" xfId="1" applyNumberFormat="1" applyFont="1" applyBorder="1"/>
    <xf numFmtId="0" fontId="2" fillId="4" borderId="4" xfId="0" applyFont="1" applyFill="1" applyBorder="1"/>
    <xf numFmtId="164" fontId="2" fillId="0" borderId="0" xfId="0" applyNumberFormat="1" applyFont="1"/>
    <xf numFmtId="0" fontId="2" fillId="2" borderId="4" xfId="0" applyFont="1" applyFill="1" applyBorder="1"/>
    <xf numFmtId="164" fontId="2" fillId="0" borderId="0" xfId="1" applyNumberFormat="1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" fontId="2" fillId="5" borderId="9" xfId="0" applyNumberFormat="1" applyFont="1" applyFill="1" applyBorder="1"/>
    <xf numFmtId="1" fontId="2" fillId="5" borderId="12" xfId="0" applyNumberFormat="1" applyFont="1" applyFill="1" applyBorder="1"/>
    <xf numFmtId="1" fontId="2" fillId="5" borderId="14" xfId="0" applyNumberFormat="1" applyFont="1" applyFill="1" applyBorder="1"/>
    <xf numFmtId="1" fontId="2" fillId="0" borderId="0" xfId="0" applyNumberFormat="1" applyFont="1" applyFill="1" applyBorder="1"/>
    <xf numFmtId="37" fontId="2" fillId="0" borderId="0" xfId="0" applyNumberFormat="1" applyFont="1"/>
    <xf numFmtId="1" fontId="2" fillId="5" borderId="13" xfId="0" applyNumberFormat="1" applyFont="1" applyFill="1" applyBorder="1"/>
    <xf numFmtId="1" fontId="2" fillId="5" borderId="0" xfId="0" applyNumberFormat="1" applyFont="1" applyFill="1" applyBorder="1"/>
    <xf numFmtId="1" fontId="2" fillId="5" borderId="10" xfId="0" applyNumberFormat="1" applyFont="1" applyFill="1" applyBorder="1"/>
    <xf numFmtId="0" fontId="2" fillId="4" borderId="5" xfId="0" applyFont="1" applyFill="1" applyBorder="1"/>
    <xf numFmtId="164" fontId="2" fillId="4" borderId="2" xfId="1" applyNumberFormat="1" applyFont="1" applyFill="1" applyBorder="1"/>
    <xf numFmtId="164" fontId="2" fillId="4" borderId="3" xfId="1" applyNumberFormat="1" applyFont="1" applyFill="1" applyBorder="1"/>
    <xf numFmtId="164" fontId="2" fillId="4" borderId="4" xfId="1" applyNumberFormat="1" applyFont="1" applyFill="1" applyBorder="1"/>
    <xf numFmtId="0" fontId="2" fillId="0" borderId="7" xfId="0" applyFont="1" applyFill="1" applyBorder="1"/>
    <xf numFmtId="164" fontId="2" fillId="0" borderId="0" xfId="0" applyNumberFormat="1" applyFont="1" applyFill="1" applyBorder="1"/>
    <xf numFmtId="0" fontId="2" fillId="0" borderId="9" xfId="0" applyFont="1" applyBorder="1"/>
    <xf numFmtId="164" fontId="2" fillId="0" borderId="12" xfId="1" applyNumberFormat="1" applyFont="1" applyBorder="1"/>
    <xf numFmtId="164" fontId="2" fillId="0" borderId="14" xfId="1" applyNumberFormat="1" applyFont="1" applyBorder="1"/>
    <xf numFmtId="164" fontId="2" fillId="0" borderId="13" xfId="1" applyNumberFormat="1" applyFont="1" applyBorder="1"/>
    <xf numFmtId="0" fontId="2" fillId="0" borderId="10" xfId="0" applyFont="1" applyBorder="1"/>
    <xf numFmtId="164" fontId="2" fillId="0" borderId="15" xfId="1" applyNumberFormat="1" applyFont="1" applyBorder="1"/>
    <xf numFmtId="0" fontId="2" fillId="0" borderId="1" xfId="0" applyFont="1" applyBorder="1"/>
    <xf numFmtId="0" fontId="2" fillId="0" borderId="11" xfId="0" applyFont="1" applyBorder="1"/>
    <xf numFmtId="0" fontId="2" fillId="0" borderId="0" xfId="0" quotePrefix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topLeftCell="C10" zoomScale="87" zoomScaleNormal="87" workbookViewId="0">
      <selection activeCell="E20" sqref="E20"/>
    </sheetView>
  </sheetViews>
  <sheetFormatPr defaultRowHeight="13" x14ac:dyDescent="0.3"/>
  <cols>
    <col min="1" max="1" width="20.36328125" style="5" customWidth="1"/>
    <col min="2" max="2" width="15.36328125" style="5" customWidth="1"/>
    <col min="3" max="3" width="36.90625" style="5" bestFit="1" customWidth="1"/>
    <col min="4" max="4" width="40.81640625" style="5" bestFit="1" customWidth="1"/>
    <col min="5" max="5" width="12.453125" style="5" bestFit="1" customWidth="1"/>
    <col min="6" max="6" width="11.90625" style="5" customWidth="1"/>
    <col min="7" max="8" width="9.08984375" style="5" bestFit="1" customWidth="1"/>
    <col min="9" max="10" width="12.453125" style="5" bestFit="1" customWidth="1"/>
    <col min="11" max="11" width="13.6328125" style="5" customWidth="1"/>
    <col min="12" max="12" width="14.08984375" style="5" bestFit="1" customWidth="1"/>
    <col min="13" max="13" width="8.7265625" style="5"/>
    <col min="14" max="14" width="11.1796875" style="5" bestFit="1" customWidth="1"/>
    <col min="15" max="16384" width="8.7265625" style="5"/>
  </cols>
  <sheetData>
    <row r="1" spans="1:5" ht="13.5" thickBot="1" x14ac:dyDescent="0.35">
      <c r="B1" s="6"/>
    </row>
    <row r="2" spans="1:5" x14ac:dyDescent="0.3">
      <c r="B2" s="7"/>
    </row>
    <row r="3" spans="1:5" x14ac:dyDescent="0.3">
      <c r="B3" s="8"/>
    </row>
    <row r="4" spans="1:5" x14ac:dyDescent="0.3">
      <c r="B4" s="8"/>
    </row>
    <row r="5" spans="1:5" x14ac:dyDescent="0.3">
      <c r="B5" s="8" t="s">
        <v>23</v>
      </c>
    </row>
    <row r="6" spans="1:5" x14ac:dyDescent="0.3">
      <c r="B6" s="8"/>
    </row>
    <row r="7" spans="1:5" x14ac:dyDescent="0.3">
      <c r="B7" s="8"/>
    </row>
    <row r="8" spans="1:5" x14ac:dyDescent="0.3">
      <c r="B8" s="8"/>
      <c r="C8" s="5" t="s">
        <v>21</v>
      </c>
      <c r="D8" s="5">
        <v>250</v>
      </c>
    </row>
    <row r="9" spans="1:5" x14ac:dyDescent="0.3">
      <c r="B9" s="8"/>
    </row>
    <row r="10" spans="1:5" ht="13.5" thickBot="1" x14ac:dyDescent="0.35">
      <c r="B10" s="8"/>
    </row>
    <row r="11" spans="1:5" x14ac:dyDescent="0.3">
      <c r="B11" s="3"/>
    </row>
    <row r="12" spans="1:5" ht="13.5" thickBot="1" x14ac:dyDescent="0.35">
      <c r="B12" s="4"/>
    </row>
    <row r="13" spans="1:5" ht="13.5" thickBot="1" x14ac:dyDescent="0.35"/>
    <row r="14" spans="1:5" ht="13.5" thickBot="1" x14ac:dyDescent="0.35">
      <c r="A14" s="1" t="s">
        <v>0</v>
      </c>
      <c r="B14" s="2" t="s">
        <v>17</v>
      </c>
      <c r="C14" s="1" t="s">
        <v>13</v>
      </c>
      <c r="D14" s="9"/>
    </row>
    <row r="15" spans="1:5" x14ac:dyDescent="0.3">
      <c r="A15" s="10" t="s">
        <v>1</v>
      </c>
      <c r="B15" s="7">
        <v>2870000</v>
      </c>
      <c r="C15" s="11">
        <v>1</v>
      </c>
      <c r="D15" s="9"/>
      <c r="E15" s="5" t="s">
        <v>25</v>
      </c>
    </row>
    <row r="16" spans="1:5" x14ac:dyDescent="0.3">
      <c r="A16" s="12" t="s">
        <v>2</v>
      </c>
      <c r="B16" s="8">
        <v>572000</v>
      </c>
      <c r="C16" s="13">
        <v>0</v>
      </c>
      <c r="D16" s="9"/>
      <c r="E16" s="5" t="s">
        <v>26</v>
      </c>
    </row>
    <row r="17" spans="1:14" x14ac:dyDescent="0.3">
      <c r="A17" s="12" t="s">
        <v>3</v>
      </c>
      <c r="B17" s="8">
        <v>8450000</v>
      </c>
      <c r="C17" s="13">
        <v>0</v>
      </c>
      <c r="D17" s="9"/>
      <c r="E17" s="5" t="s">
        <v>27</v>
      </c>
    </row>
    <row r="18" spans="1:14" x14ac:dyDescent="0.3">
      <c r="A18" s="12" t="s">
        <v>4</v>
      </c>
      <c r="B18" s="8">
        <v>350000</v>
      </c>
      <c r="C18" s="13">
        <v>1</v>
      </c>
      <c r="D18" s="9"/>
      <c r="E18" s="5" t="s">
        <v>28</v>
      </c>
    </row>
    <row r="19" spans="1:14" x14ac:dyDescent="0.3">
      <c r="A19" s="12" t="s">
        <v>5</v>
      </c>
      <c r="B19" s="8">
        <v>901000</v>
      </c>
      <c r="C19" s="13">
        <v>1</v>
      </c>
      <c r="D19" s="9"/>
      <c r="E19" s="5" t="s">
        <v>29</v>
      </c>
    </row>
    <row r="20" spans="1:14" x14ac:dyDescent="0.3">
      <c r="A20" s="12" t="s">
        <v>6</v>
      </c>
      <c r="B20" s="8">
        <v>333000</v>
      </c>
      <c r="C20" s="13">
        <v>1</v>
      </c>
      <c r="D20" s="9"/>
    </row>
    <row r="21" spans="1:14" x14ac:dyDescent="0.3">
      <c r="A21" s="12" t="s">
        <v>7</v>
      </c>
      <c r="B21" s="8">
        <v>306000</v>
      </c>
      <c r="C21" s="13">
        <v>1</v>
      </c>
      <c r="D21" s="9"/>
    </row>
    <row r="22" spans="1:14" x14ac:dyDescent="0.3">
      <c r="A22" s="12" t="s">
        <v>8</v>
      </c>
      <c r="B22" s="8">
        <v>723000</v>
      </c>
      <c r="C22" s="13">
        <v>1</v>
      </c>
      <c r="D22" s="9"/>
    </row>
    <row r="23" spans="1:14" ht="13.5" thickBot="1" x14ac:dyDescent="0.35">
      <c r="A23" s="14" t="s">
        <v>9</v>
      </c>
      <c r="B23" s="8">
        <v>610000</v>
      </c>
      <c r="C23" s="15">
        <v>1</v>
      </c>
      <c r="D23" s="9"/>
      <c r="L23" s="5" t="str">
        <f>"Total within "&amp;D8</f>
        <v>Total within 250</v>
      </c>
    </row>
    <row r="24" spans="1:14" ht="13.5" thickBot="1" x14ac:dyDescent="0.35">
      <c r="A24" s="16"/>
      <c r="B24" s="17" t="s">
        <v>10</v>
      </c>
      <c r="C24" s="18">
        <f>SUM(C15:C23)</f>
        <v>7</v>
      </c>
      <c r="D24" s="9"/>
      <c r="L24" s="19">
        <f>SUM(B38:J38)</f>
        <v>15115000</v>
      </c>
      <c r="M24" s="47" t="s">
        <v>24</v>
      </c>
      <c r="N24" s="19">
        <f>SUM(B15:B23)</f>
        <v>15115000</v>
      </c>
    </row>
    <row r="25" spans="1:14" ht="13.5" thickBot="1" x14ac:dyDescent="0.35">
      <c r="A25" s="16"/>
      <c r="B25" s="17" t="s">
        <v>12</v>
      </c>
      <c r="C25" s="20">
        <v>3</v>
      </c>
      <c r="D25" s="9" t="s">
        <v>14</v>
      </c>
    </row>
    <row r="26" spans="1:14" ht="13.5" thickBot="1" x14ac:dyDescent="0.35">
      <c r="A26" s="9"/>
      <c r="B26" s="21">
        <f t="array" ref="B26:J26">TRANSPOSE(B15:B23)</f>
        <v>2870000</v>
      </c>
      <c r="C26" s="9">
        <v>572000</v>
      </c>
      <c r="D26" s="9">
        <v>8450000</v>
      </c>
      <c r="E26" s="5">
        <v>350000</v>
      </c>
      <c r="F26" s="5">
        <v>901000</v>
      </c>
      <c r="G26" s="5">
        <v>333000</v>
      </c>
      <c r="H26" s="5">
        <v>306000</v>
      </c>
      <c r="I26" s="5">
        <v>723000</v>
      </c>
      <c r="J26" s="5">
        <v>610000</v>
      </c>
      <c r="K26" s="9"/>
      <c r="L26" s="9"/>
    </row>
    <row r="27" spans="1:14" ht="13.5" thickBot="1" x14ac:dyDescent="0.35">
      <c r="A27" s="1" t="s">
        <v>16</v>
      </c>
      <c r="B27" s="22" t="s">
        <v>1</v>
      </c>
      <c r="C27" s="23" t="s">
        <v>2</v>
      </c>
      <c r="D27" s="23" t="s">
        <v>3</v>
      </c>
      <c r="E27" s="23" t="s">
        <v>4</v>
      </c>
      <c r="F27" s="23" t="s">
        <v>5</v>
      </c>
      <c r="G27" s="23" t="s">
        <v>6</v>
      </c>
      <c r="H27" s="23" t="s">
        <v>7</v>
      </c>
      <c r="I27" s="23" t="s">
        <v>8</v>
      </c>
      <c r="J27" s="24" t="s">
        <v>9</v>
      </c>
      <c r="K27" s="9" t="s">
        <v>18</v>
      </c>
      <c r="L27" s="9"/>
      <c r="M27" s="9" t="s">
        <v>19</v>
      </c>
    </row>
    <row r="28" spans="1:14" x14ac:dyDescent="0.3">
      <c r="A28" s="10" t="s">
        <v>1</v>
      </c>
      <c r="B28" s="25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7">
        <v>0</v>
      </c>
      <c r="K28" s="28">
        <f>SUM(B28:J28)</f>
        <v>1</v>
      </c>
      <c r="L28" s="9" t="s">
        <v>20</v>
      </c>
      <c r="M28" s="29">
        <f>9*C15</f>
        <v>9</v>
      </c>
    </row>
    <row r="29" spans="1:14" x14ac:dyDescent="0.3">
      <c r="A29" s="12" t="s">
        <v>2</v>
      </c>
      <c r="B29" s="30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2">
        <v>0</v>
      </c>
      <c r="K29" s="28">
        <f t="shared" ref="K29:K36" si="0">SUM(B29:J29)</f>
        <v>0</v>
      </c>
      <c r="L29" s="9" t="s">
        <v>20</v>
      </c>
      <c r="M29" s="29">
        <f t="shared" ref="M29:M36" si="1">9*C16</f>
        <v>0</v>
      </c>
    </row>
    <row r="30" spans="1:14" x14ac:dyDescent="0.3">
      <c r="A30" s="12" t="s">
        <v>3</v>
      </c>
      <c r="B30" s="30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2">
        <v>0</v>
      </c>
      <c r="K30" s="28">
        <f t="shared" si="0"/>
        <v>0</v>
      </c>
      <c r="L30" s="9" t="s">
        <v>20</v>
      </c>
      <c r="M30" s="29">
        <f t="shared" si="1"/>
        <v>0</v>
      </c>
    </row>
    <row r="31" spans="1:14" x14ac:dyDescent="0.3">
      <c r="A31" s="12" t="s">
        <v>4</v>
      </c>
      <c r="B31" s="30">
        <v>0</v>
      </c>
      <c r="C31" s="31">
        <v>0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0</v>
      </c>
      <c r="J31" s="32">
        <v>0</v>
      </c>
      <c r="K31" s="28">
        <f t="shared" si="0"/>
        <v>1</v>
      </c>
      <c r="L31" s="9" t="s">
        <v>20</v>
      </c>
      <c r="M31" s="29">
        <f t="shared" si="1"/>
        <v>9</v>
      </c>
    </row>
    <row r="32" spans="1:14" x14ac:dyDescent="0.3">
      <c r="A32" s="12" t="s">
        <v>5</v>
      </c>
      <c r="B32" s="30">
        <v>0</v>
      </c>
      <c r="C32" s="31">
        <v>0</v>
      </c>
      <c r="D32" s="31">
        <v>0</v>
      </c>
      <c r="E32" s="31">
        <v>0</v>
      </c>
      <c r="F32" s="31">
        <v>1</v>
      </c>
      <c r="G32" s="31">
        <v>0</v>
      </c>
      <c r="H32" s="31">
        <v>0</v>
      </c>
      <c r="I32" s="31">
        <v>0</v>
      </c>
      <c r="J32" s="32">
        <v>0</v>
      </c>
      <c r="K32" s="28">
        <f t="shared" si="0"/>
        <v>1</v>
      </c>
      <c r="L32" s="9" t="s">
        <v>20</v>
      </c>
      <c r="M32" s="29">
        <f t="shared" si="1"/>
        <v>9</v>
      </c>
    </row>
    <row r="33" spans="1:13" x14ac:dyDescent="0.3">
      <c r="A33" s="12" t="s">
        <v>6</v>
      </c>
      <c r="B33" s="30">
        <v>0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  <c r="I33" s="31">
        <v>0</v>
      </c>
      <c r="J33" s="32">
        <v>0</v>
      </c>
      <c r="K33" s="28">
        <f t="shared" si="0"/>
        <v>1</v>
      </c>
      <c r="L33" s="9" t="s">
        <v>20</v>
      </c>
      <c r="M33" s="29">
        <f t="shared" si="1"/>
        <v>9</v>
      </c>
    </row>
    <row r="34" spans="1:13" x14ac:dyDescent="0.3">
      <c r="A34" s="12" t="s">
        <v>7</v>
      </c>
      <c r="B34" s="30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2">
        <v>0</v>
      </c>
      <c r="K34" s="28">
        <f t="shared" si="0"/>
        <v>1</v>
      </c>
      <c r="L34" s="9" t="s">
        <v>20</v>
      </c>
      <c r="M34" s="29">
        <f t="shared" si="1"/>
        <v>9</v>
      </c>
    </row>
    <row r="35" spans="1:13" x14ac:dyDescent="0.3">
      <c r="A35" s="12" t="s">
        <v>8</v>
      </c>
      <c r="B35" s="30">
        <v>0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2">
        <v>0</v>
      </c>
      <c r="K35" s="28">
        <f t="shared" si="0"/>
        <v>2</v>
      </c>
      <c r="L35" s="9" t="s">
        <v>20</v>
      </c>
      <c r="M35" s="29">
        <f t="shared" si="1"/>
        <v>9</v>
      </c>
    </row>
    <row r="36" spans="1:13" ht="13.5" thickBot="1" x14ac:dyDescent="0.35">
      <c r="A36" s="12" t="s">
        <v>9</v>
      </c>
      <c r="B36" s="30">
        <v>0</v>
      </c>
      <c r="C36" s="31">
        <v>0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2">
        <v>1</v>
      </c>
      <c r="K36" s="28">
        <f t="shared" si="0"/>
        <v>2</v>
      </c>
      <c r="L36" s="9" t="s">
        <v>20</v>
      </c>
      <c r="M36" s="29">
        <f t="shared" si="1"/>
        <v>9</v>
      </c>
    </row>
    <row r="37" spans="1:13" ht="13.5" thickBot="1" x14ac:dyDescent="0.35">
      <c r="A37" s="33" t="s">
        <v>11</v>
      </c>
      <c r="B37" s="34">
        <f>SUM(B28:B36)</f>
        <v>1</v>
      </c>
      <c r="C37" s="35">
        <f t="shared" ref="C37:J37" si="2">SUM(C28:C36)</f>
        <v>1</v>
      </c>
      <c r="D37" s="35">
        <f>SUM(D28:D36)</f>
        <v>1</v>
      </c>
      <c r="E37" s="35">
        <f t="shared" si="2"/>
        <v>1</v>
      </c>
      <c r="F37" s="35">
        <f t="shared" si="2"/>
        <v>1</v>
      </c>
      <c r="G37" s="35">
        <f t="shared" si="2"/>
        <v>1</v>
      </c>
      <c r="H37" s="35">
        <f t="shared" si="2"/>
        <v>1</v>
      </c>
      <c r="I37" s="35">
        <f t="shared" si="2"/>
        <v>1</v>
      </c>
      <c r="J37" s="36">
        <f t="shared" si="2"/>
        <v>1</v>
      </c>
    </row>
    <row r="38" spans="1:13" x14ac:dyDescent="0.3">
      <c r="A38" s="37" t="str">
        <f>"how many within " &amp;threshold</f>
        <v>how many within 250</v>
      </c>
      <c r="B38" s="38">
        <f>SUMPRODUCT(B28:B36,B52:B60)*B26</f>
        <v>2870000</v>
      </c>
      <c r="C38" s="38">
        <f t="shared" ref="C38:J38" si="3">SUMPRODUCT(C28:C36,C52:C60)*C26</f>
        <v>572000</v>
      </c>
      <c r="D38" s="38">
        <f t="shared" si="3"/>
        <v>8450000</v>
      </c>
      <c r="E38" s="38">
        <f t="shared" si="3"/>
        <v>350000</v>
      </c>
      <c r="F38" s="38">
        <f t="shared" si="3"/>
        <v>901000</v>
      </c>
      <c r="G38" s="38">
        <f t="shared" si="3"/>
        <v>333000</v>
      </c>
      <c r="H38" s="38">
        <f t="shared" si="3"/>
        <v>306000</v>
      </c>
      <c r="I38" s="38">
        <f t="shared" si="3"/>
        <v>723000</v>
      </c>
      <c r="J38" s="38">
        <f t="shared" si="3"/>
        <v>610000</v>
      </c>
    </row>
    <row r="39" spans="1:13" ht="13.5" thickBot="1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3" ht="13.5" thickBot="1" x14ac:dyDescent="0.35">
      <c r="A40" s="1" t="s">
        <v>15</v>
      </c>
      <c r="B40" s="22" t="s">
        <v>1</v>
      </c>
      <c r="C40" s="23" t="s">
        <v>2</v>
      </c>
      <c r="D40" s="23" t="s">
        <v>3</v>
      </c>
      <c r="E40" s="23" t="s">
        <v>4</v>
      </c>
      <c r="F40" s="23" t="s">
        <v>5</v>
      </c>
      <c r="G40" s="23" t="s">
        <v>6</v>
      </c>
      <c r="H40" s="23" t="s">
        <v>7</v>
      </c>
      <c r="I40" s="23" t="s">
        <v>8</v>
      </c>
      <c r="J40" s="24" t="s">
        <v>9</v>
      </c>
    </row>
    <row r="41" spans="1:13" x14ac:dyDescent="0.3">
      <c r="A41" s="10" t="s">
        <v>1</v>
      </c>
      <c r="B41" s="39">
        <v>0</v>
      </c>
      <c r="C41" s="40">
        <v>720</v>
      </c>
      <c r="D41" s="40">
        <v>790</v>
      </c>
      <c r="E41" s="40">
        <v>297</v>
      </c>
      <c r="F41" s="40">
        <v>283</v>
      </c>
      <c r="G41" s="40">
        <v>296</v>
      </c>
      <c r="H41" s="40">
        <v>461</v>
      </c>
      <c r="I41" s="40">
        <v>769</v>
      </c>
      <c r="J41" s="41">
        <v>996</v>
      </c>
    </row>
    <row r="42" spans="1:13" x14ac:dyDescent="0.3">
      <c r="A42" s="12" t="s">
        <v>2</v>
      </c>
      <c r="B42" s="42">
        <v>720</v>
      </c>
      <c r="C42" s="16">
        <v>0</v>
      </c>
      <c r="D42" s="16">
        <v>884</v>
      </c>
      <c r="E42" s="16">
        <v>555</v>
      </c>
      <c r="F42" s="16">
        <v>722</v>
      </c>
      <c r="G42" s="16">
        <v>461</v>
      </c>
      <c r="H42" s="16">
        <v>685</v>
      </c>
      <c r="I42" s="16">
        <v>245</v>
      </c>
      <c r="J42" s="43">
        <v>1099</v>
      </c>
    </row>
    <row r="43" spans="1:13" x14ac:dyDescent="0.3">
      <c r="A43" s="12" t="s">
        <v>3</v>
      </c>
      <c r="B43" s="42">
        <v>790</v>
      </c>
      <c r="C43" s="16">
        <v>884</v>
      </c>
      <c r="D43" s="16">
        <v>0</v>
      </c>
      <c r="E43" s="16">
        <v>976</v>
      </c>
      <c r="F43" s="16">
        <v>614</v>
      </c>
      <c r="G43" s="16">
        <v>667</v>
      </c>
      <c r="H43" s="16">
        <v>371</v>
      </c>
      <c r="I43" s="16">
        <v>645</v>
      </c>
      <c r="J43" s="43">
        <v>219</v>
      </c>
    </row>
    <row r="44" spans="1:13" x14ac:dyDescent="0.3">
      <c r="A44" s="12" t="s">
        <v>4</v>
      </c>
      <c r="B44" s="42">
        <v>297</v>
      </c>
      <c r="C44" s="16">
        <v>555</v>
      </c>
      <c r="D44" s="16">
        <v>976</v>
      </c>
      <c r="E44" s="16">
        <v>0</v>
      </c>
      <c r="F44" s="16">
        <v>531</v>
      </c>
      <c r="G44" s="16">
        <v>359</v>
      </c>
      <c r="H44" s="16">
        <v>602</v>
      </c>
      <c r="I44" s="16">
        <v>715</v>
      </c>
      <c r="J44" s="43">
        <v>1217</v>
      </c>
    </row>
    <row r="45" spans="1:13" x14ac:dyDescent="0.3">
      <c r="A45" s="12" t="s">
        <v>5</v>
      </c>
      <c r="B45" s="42">
        <v>283</v>
      </c>
      <c r="C45" s="16">
        <v>722</v>
      </c>
      <c r="D45" s="16">
        <v>614</v>
      </c>
      <c r="E45" s="16">
        <v>531</v>
      </c>
      <c r="F45" s="16">
        <v>0</v>
      </c>
      <c r="G45" s="16">
        <v>263</v>
      </c>
      <c r="H45" s="16">
        <v>286</v>
      </c>
      <c r="I45" s="16">
        <v>629</v>
      </c>
      <c r="J45" s="43">
        <v>721</v>
      </c>
    </row>
    <row r="46" spans="1:13" x14ac:dyDescent="0.3">
      <c r="A46" s="12" t="s">
        <v>6</v>
      </c>
      <c r="B46" s="42">
        <v>296</v>
      </c>
      <c r="C46" s="16">
        <v>461</v>
      </c>
      <c r="D46" s="16">
        <v>667</v>
      </c>
      <c r="E46" s="16">
        <v>359</v>
      </c>
      <c r="F46" s="16">
        <v>263</v>
      </c>
      <c r="G46" s="16">
        <v>0</v>
      </c>
      <c r="H46" s="16">
        <v>288</v>
      </c>
      <c r="I46" s="16">
        <v>479</v>
      </c>
      <c r="J46" s="43">
        <v>907</v>
      </c>
    </row>
    <row r="47" spans="1:13" x14ac:dyDescent="0.3">
      <c r="A47" s="12" t="s">
        <v>7</v>
      </c>
      <c r="B47" s="42">
        <v>461</v>
      </c>
      <c r="C47" s="16">
        <v>685</v>
      </c>
      <c r="D47" s="16">
        <v>371</v>
      </c>
      <c r="E47" s="16">
        <v>602</v>
      </c>
      <c r="F47" s="16">
        <v>286</v>
      </c>
      <c r="G47" s="16">
        <v>288</v>
      </c>
      <c r="H47" s="16">
        <v>0</v>
      </c>
      <c r="I47" s="16">
        <v>448</v>
      </c>
      <c r="J47" s="43">
        <v>589</v>
      </c>
    </row>
    <row r="48" spans="1:13" x14ac:dyDescent="0.3">
      <c r="A48" s="12" t="s">
        <v>8</v>
      </c>
      <c r="B48" s="42">
        <v>769</v>
      </c>
      <c r="C48" s="16">
        <v>245</v>
      </c>
      <c r="D48" s="16">
        <v>645</v>
      </c>
      <c r="E48" s="16">
        <v>715</v>
      </c>
      <c r="F48" s="16">
        <v>629</v>
      </c>
      <c r="G48" s="16">
        <v>479</v>
      </c>
      <c r="H48" s="16">
        <v>448</v>
      </c>
      <c r="I48" s="16">
        <v>0</v>
      </c>
      <c r="J48" s="43">
        <v>867</v>
      </c>
    </row>
    <row r="49" spans="1:10" ht="13.5" thickBot="1" x14ac:dyDescent="0.35">
      <c r="A49" s="14" t="s">
        <v>9</v>
      </c>
      <c r="B49" s="44">
        <v>996</v>
      </c>
      <c r="C49" s="45">
        <v>1099</v>
      </c>
      <c r="D49" s="45">
        <v>219</v>
      </c>
      <c r="E49" s="45">
        <v>1217</v>
      </c>
      <c r="F49" s="45">
        <v>721</v>
      </c>
      <c r="G49" s="45">
        <v>907</v>
      </c>
      <c r="H49" s="45">
        <v>589</v>
      </c>
      <c r="I49" s="45">
        <v>867</v>
      </c>
      <c r="J49" s="46">
        <v>0</v>
      </c>
    </row>
    <row r="50" spans="1:10" ht="13.5" thickBot="1" x14ac:dyDescent="0.35"/>
    <row r="51" spans="1:10" ht="13.5" thickBot="1" x14ac:dyDescent="0.35">
      <c r="A51" s="1" t="s">
        <v>22</v>
      </c>
      <c r="B51" s="22" t="s">
        <v>1</v>
      </c>
      <c r="C51" s="23" t="s">
        <v>2</v>
      </c>
      <c r="D51" s="23" t="s">
        <v>3</v>
      </c>
      <c r="E51" s="23" t="s">
        <v>4</v>
      </c>
      <c r="F51" s="23" t="s">
        <v>5</v>
      </c>
      <c r="G51" s="23" t="s">
        <v>6</v>
      </c>
      <c r="H51" s="23" t="s">
        <v>7</v>
      </c>
      <c r="I51" s="23" t="s">
        <v>8</v>
      </c>
      <c r="J51" s="24" t="s">
        <v>9</v>
      </c>
    </row>
    <row r="52" spans="1:10" ht="13.5" thickBot="1" x14ac:dyDescent="0.35">
      <c r="A52" s="10" t="s">
        <v>1</v>
      </c>
      <c r="B52" s="39">
        <f t="shared" ref="B52:J52" si="4">IF(B41&lt;=threshold,1,0)</f>
        <v>1</v>
      </c>
      <c r="C52" s="39">
        <f t="shared" si="4"/>
        <v>0</v>
      </c>
      <c r="D52" s="39">
        <f t="shared" si="4"/>
        <v>0</v>
      </c>
      <c r="E52" s="39">
        <f t="shared" si="4"/>
        <v>0</v>
      </c>
      <c r="F52" s="39">
        <f t="shared" si="4"/>
        <v>0</v>
      </c>
      <c r="G52" s="39">
        <f t="shared" si="4"/>
        <v>0</v>
      </c>
      <c r="H52" s="39">
        <f t="shared" si="4"/>
        <v>0</v>
      </c>
      <c r="I52" s="39">
        <f t="shared" si="4"/>
        <v>0</v>
      </c>
      <c r="J52" s="39">
        <f t="shared" si="4"/>
        <v>0</v>
      </c>
    </row>
    <row r="53" spans="1:10" ht="13.5" thickBot="1" x14ac:dyDescent="0.35">
      <c r="A53" s="12" t="s">
        <v>2</v>
      </c>
      <c r="B53" s="39">
        <f t="shared" ref="B53:J53" si="5">IF(B42&lt;=threshold,1,0)</f>
        <v>0</v>
      </c>
      <c r="C53" s="39">
        <f t="shared" si="5"/>
        <v>1</v>
      </c>
      <c r="D53" s="39">
        <f t="shared" si="5"/>
        <v>0</v>
      </c>
      <c r="E53" s="39">
        <f t="shared" si="5"/>
        <v>0</v>
      </c>
      <c r="F53" s="39">
        <f t="shared" si="5"/>
        <v>0</v>
      </c>
      <c r="G53" s="39">
        <f t="shared" si="5"/>
        <v>0</v>
      </c>
      <c r="H53" s="39">
        <f t="shared" si="5"/>
        <v>0</v>
      </c>
      <c r="I53" s="39">
        <f t="shared" si="5"/>
        <v>1</v>
      </c>
      <c r="J53" s="39">
        <f t="shared" si="5"/>
        <v>0</v>
      </c>
    </row>
    <row r="54" spans="1:10" ht="13.5" thickBot="1" x14ac:dyDescent="0.35">
      <c r="A54" s="12" t="s">
        <v>3</v>
      </c>
      <c r="B54" s="39">
        <f t="shared" ref="B54:J54" si="6">IF(B43&lt;=threshold,1,0)</f>
        <v>0</v>
      </c>
      <c r="C54" s="39">
        <f t="shared" si="6"/>
        <v>0</v>
      </c>
      <c r="D54" s="39">
        <f t="shared" si="6"/>
        <v>1</v>
      </c>
      <c r="E54" s="39">
        <f t="shared" si="6"/>
        <v>0</v>
      </c>
      <c r="F54" s="39">
        <f t="shared" si="6"/>
        <v>0</v>
      </c>
      <c r="G54" s="39">
        <f t="shared" si="6"/>
        <v>0</v>
      </c>
      <c r="H54" s="39">
        <f t="shared" si="6"/>
        <v>0</v>
      </c>
      <c r="I54" s="39">
        <f t="shared" si="6"/>
        <v>0</v>
      </c>
      <c r="J54" s="39">
        <f t="shared" si="6"/>
        <v>1</v>
      </c>
    </row>
    <row r="55" spans="1:10" ht="13.5" thickBot="1" x14ac:dyDescent="0.35">
      <c r="A55" s="12" t="s">
        <v>4</v>
      </c>
      <c r="B55" s="39">
        <f t="shared" ref="B55:J55" si="7">IF(B44&lt;=threshold,1,0)</f>
        <v>0</v>
      </c>
      <c r="C55" s="39">
        <f t="shared" si="7"/>
        <v>0</v>
      </c>
      <c r="D55" s="39">
        <f t="shared" si="7"/>
        <v>0</v>
      </c>
      <c r="E55" s="39">
        <f t="shared" si="7"/>
        <v>1</v>
      </c>
      <c r="F55" s="39">
        <f t="shared" si="7"/>
        <v>0</v>
      </c>
      <c r="G55" s="39">
        <f t="shared" si="7"/>
        <v>0</v>
      </c>
      <c r="H55" s="39">
        <f t="shared" si="7"/>
        <v>0</v>
      </c>
      <c r="I55" s="39">
        <f t="shared" si="7"/>
        <v>0</v>
      </c>
      <c r="J55" s="39">
        <f t="shared" si="7"/>
        <v>0</v>
      </c>
    </row>
    <row r="56" spans="1:10" ht="13.5" thickBot="1" x14ac:dyDescent="0.35">
      <c r="A56" s="12" t="s">
        <v>5</v>
      </c>
      <c r="B56" s="39">
        <f t="shared" ref="B56:J56" si="8">IF(B45&lt;=threshold,1,0)</f>
        <v>0</v>
      </c>
      <c r="C56" s="39">
        <f t="shared" si="8"/>
        <v>0</v>
      </c>
      <c r="D56" s="39">
        <f t="shared" si="8"/>
        <v>0</v>
      </c>
      <c r="E56" s="39">
        <f t="shared" si="8"/>
        <v>0</v>
      </c>
      <c r="F56" s="39">
        <f t="shared" si="8"/>
        <v>1</v>
      </c>
      <c r="G56" s="39">
        <f t="shared" si="8"/>
        <v>0</v>
      </c>
      <c r="H56" s="39">
        <f t="shared" si="8"/>
        <v>0</v>
      </c>
      <c r="I56" s="39">
        <f t="shared" si="8"/>
        <v>0</v>
      </c>
      <c r="J56" s="39">
        <f t="shared" si="8"/>
        <v>0</v>
      </c>
    </row>
    <row r="57" spans="1:10" ht="13.5" thickBot="1" x14ac:dyDescent="0.35">
      <c r="A57" s="12" t="s">
        <v>6</v>
      </c>
      <c r="B57" s="39">
        <f t="shared" ref="B57:J57" si="9">IF(B46&lt;=threshold,1,0)</f>
        <v>0</v>
      </c>
      <c r="C57" s="39">
        <f t="shared" si="9"/>
        <v>0</v>
      </c>
      <c r="D57" s="39">
        <f t="shared" si="9"/>
        <v>0</v>
      </c>
      <c r="E57" s="39">
        <f t="shared" si="9"/>
        <v>0</v>
      </c>
      <c r="F57" s="39">
        <f t="shared" si="9"/>
        <v>0</v>
      </c>
      <c r="G57" s="39">
        <f t="shared" si="9"/>
        <v>1</v>
      </c>
      <c r="H57" s="39">
        <f t="shared" si="9"/>
        <v>0</v>
      </c>
      <c r="I57" s="39">
        <f t="shared" si="9"/>
        <v>0</v>
      </c>
      <c r="J57" s="39">
        <f t="shared" si="9"/>
        <v>0</v>
      </c>
    </row>
    <row r="58" spans="1:10" ht="13.5" thickBot="1" x14ac:dyDescent="0.35">
      <c r="A58" s="12" t="s">
        <v>7</v>
      </c>
      <c r="B58" s="39">
        <f t="shared" ref="B58:J58" si="10">IF(B47&lt;=threshold,1,0)</f>
        <v>0</v>
      </c>
      <c r="C58" s="39">
        <f t="shared" si="10"/>
        <v>0</v>
      </c>
      <c r="D58" s="39">
        <f t="shared" si="10"/>
        <v>0</v>
      </c>
      <c r="E58" s="39">
        <f t="shared" si="10"/>
        <v>0</v>
      </c>
      <c r="F58" s="39">
        <f t="shared" si="10"/>
        <v>0</v>
      </c>
      <c r="G58" s="39">
        <f t="shared" si="10"/>
        <v>0</v>
      </c>
      <c r="H58" s="39">
        <f t="shared" si="10"/>
        <v>1</v>
      </c>
      <c r="I58" s="39">
        <f t="shared" si="10"/>
        <v>0</v>
      </c>
      <c r="J58" s="39">
        <f t="shared" si="10"/>
        <v>0</v>
      </c>
    </row>
    <row r="59" spans="1:10" ht="13.5" thickBot="1" x14ac:dyDescent="0.35">
      <c r="A59" s="12" t="s">
        <v>8</v>
      </c>
      <c r="B59" s="39">
        <f t="shared" ref="B59:J59" si="11">IF(B48&lt;=threshold,1,0)</f>
        <v>0</v>
      </c>
      <c r="C59" s="39">
        <f t="shared" si="11"/>
        <v>1</v>
      </c>
      <c r="D59" s="39">
        <f t="shared" si="11"/>
        <v>0</v>
      </c>
      <c r="E59" s="39">
        <f t="shared" si="11"/>
        <v>0</v>
      </c>
      <c r="F59" s="39">
        <f t="shared" si="11"/>
        <v>0</v>
      </c>
      <c r="G59" s="39">
        <f t="shared" si="11"/>
        <v>0</v>
      </c>
      <c r="H59" s="39">
        <f t="shared" si="11"/>
        <v>0</v>
      </c>
      <c r="I59" s="39">
        <f t="shared" si="11"/>
        <v>1</v>
      </c>
      <c r="J59" s="39">
        <f t="shared" si="11"/>
        <v>0</v>
      </c>
    </row>
    <row r="60" spans="1:10" ht="13.5" thickBot="1" x14ac:dyDescent="0.35">
      <c r="A60" s="14" t="s">
        <v>9</v>
      </c>
      <c r="B60" s="39">
        <f t="shared" ref="B60:J60" si="12">IF(B49&lt;=threshold,1,0)</f>
        <v>0</v>
      </c>
      <c r="C60" s="39">
        <f t="shared" si="12"/>
        <v>0</v>
      </c>
      <c r="D60" s="39">
        <f t="shared" si="12"/>
        <v>1</v>
      </c>
      <c r="E60" s="39">
        <f t="shared" si="12"/>
        <v>0</v>
      </c>
      <c r="F60" s="39">
        <f t="shared" si="12"/>
        <v>0</v>
      </c>
      <c r="G60" s="39">
        <f t="shared" si="12"/>
        <v>0</v>
      </c>
      <c r="H60" s="39">
        <f t="shared" si="12"/>
        <v>0</v>
      </c>
      <c r="I60" s="39">
        <f t="shared" si="12"/>
        <v>0</v>
      </c>
      <c r="J60" s="39">
        <f t="shared" si="12"/>
        <v>1</v>
      </c>
    </row>
  </sheetData>
  <pageMargins left="0.75" right="0.75" top="1" bottom="1" header="0.5" footer="0.5"/>
  <pageSetup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hOW MANY WAREHOUSES</vt:lpstr>
      <vt:lpstr>threshold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 Watson</dc:creator>
  <cp:lastModifiedBy>Owner</cp:lastModifiedBy>
  <dcterms:created xsi:type="dcterms:W3CDTF">2010-04-28T15:03:06Z</dcterms:created>
  <dcterms:modified xsi:type="dcterms:W3CDTF">2017-08-23T11:56:46Z</dcterms:modified>
</cp:coreProperties>
</file>