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8200"/>
  </bookViews>
  <sheets>
    <sheet name="Answer" sheetId="1" r:id="rId1"/>
    <sheet name="Data Table" sheetId="2" r:id="rId2"/>
  </sheets>
  <definedNames>
    <definedName name="Annual_Demand" localSheetId="1">'Data Table'!$E$4</definedName>
    <definedName name="Annual_Demand">Answer!$E$4</definedName>
    <definedName name="holdingcostpercentage" localSheetId="1">'Data Table'!$E$5</definedName>
    <definedName name="holdingcostpercentage">Answer!$E$5</definedName>
    <definedName name="Order_cost" localSheetId="1">'Data Table'!$E$3</definedName>
    <definedName name="Order_cost">Answer!$E$3</definedName>
    <definedName name="unit_cost" localSheetId="1">'Data Table'!$E$6</definedName>
    <definedName name="unit_cost">Answer!$E$6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J12" i="1"/>
  <c r="I13" i="1" l="1"/>
  <c r="I14" i="1"/>
  <c r="I12" i="1"/>
  <c r="H13" i="1"/>
  <c r="H14" i="1"/>
  <c r="H12" i="1"/>
  <c r="G13" i="1"/>
  <c r="G14" i="1"/>
  <c r="G12" i="1"/>
  <c r="E8" i="2"/>
  <c r="L5" i="2" s="1"/>
  <c r="E8" i="1" l="1"/>
</calcChain>
</file>

<file path=xl/sharedStrings.xml><?xml version="1.0" encoding="utf-8"?>
<sst xmlns="http://schemas.openxmlformats.org/spreadsheetml/2006/main" count="32" uniqueCount="20">
  <si>
    <t>Order cost</t>
  </si>
  <si>
    <t>Annual Demand</t>
  </si>
  <si>
    <t>holdingcostpercentage</t>
  </si>
  <si>
    <t>unit cost</t>
  </si>
  <si>
    <t>No Discount</t>
  </si>
  <si>
    <t>EOQ</t>
  </si>
  <si>
    <t>Low Cut</t>
  </si>
  <si>
    <t>Unit cost</t>
  </si>
  <si>
    <t>Total Cost</t>
  </si>
  <si>
    <t>IF EOQ IS IN RANGE FOR PRICE IT YIELDS LOWEST COST</t>
  </si>
  <si>
    <t>IF EOQ LOWER THAN RANGE THEN LOWEST ORDER QUANTIY IN RANGE</t>
  </si>
  <si>
    <t>YIELDS LOWEST COST</t>
  </si>
  <si>
    <t>IF EOQ IS &gt;RANGE THEN HIGHEST ORDER QUANTITY IN RANGE YIELDS LOWEST COST</t>
  </si>
  <si>
    <t>Revised Order Quantity</t>
  </si>
  <si>
    <t>Upper Cut</t>
  </si>
  <si>
    <t>Cost for New Order Quantity</t>
  </si>
  <si>
    <t>Order 1000 units</t>
  </si>
  <si>
    <t>Range 0-1000 Order 700</t>
  </si>
  <si>
    <t>Range 0-500 Order 500</t>
  </si>
  <si>
    <t>Range 1000-2000 Order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</si>
</sst>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" fontId="0" fillId="0" borderId="0" xfId="0" applyNumberFormat="1"/>
    <xf numFmtId="3" fontId="0" fillId="0" borderId="0" xfId="0" applyNumberFormat="1"/>
    <xf numFmtId="0" fontId="0" fillId="2" borderId="0" xfId="0" applyFill="1"/>
    <xf numFmtId="1" fontId="0" fillId="2" borderId="0" xfId="0" applyNumberFormat="1" applyFill="1"/>
    <xf numFmtId="0" fontId="0" fillId="0" borderId="0" xfId="0" applyAlignment="1">
      <alignment wrapText="1"/>
    </xf>
    <xf numFmtId="16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vs. Order Quant</a:t>
            </a:r>
          </a:p>
          <a:p>
            <a:pPr>
              <a:defRPr/>
            </a:pPr>
            <a:r>
              <a:rPr lang="en-US"/>
              <a:t>tity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'Data Table'!$K$6:$K$21</c:f>
              <c:numCache>
                <c:formatCode>General</c:formatCode>
                <c:ptCount val="16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1100</c:v>
                </c:pt>
                <c:pt idx="11">
                  <c:v>1200</c:v>
                </c:pt>
                <c:pt idx="12">
                  <c:v>1300</c:v>
                </c:pt>
                <c:pt idx="13">
                  <c:v>1400</c:v>
                </c:pt>
                <c:pt idx="14">
                  <c:v>1500</c:v>
                </c:pt>
                <c:pt idx="15">
                  <c:v>1600</c:v>
                </c:pt>
              </c:numCache>
            </c:numRef>
          </c:xVal>
          <c:yVal>
            <c:numRef>
              <c:f>'Data Table'!$L$6:$L$21</c:f>
              <c:numCache>
                <c:formatCode>"$"#,##0.00</c:formatCode>
                <c:ptCount val="16"/>
                <c:pt idx="0">
                  <c:v>2500</c:v>
                </c:pt>
                <c:pt idx="1">
                  <c:v>1325</c:v>
                </c:pt>
                <c:pt idx="2">
                  <c:v>966.66666666666674</c:v>
                </c:pt>
                <c:pt idx="3">
                  <c:v>812.5</c:v>
                </c:pt>
                <c:pt idx="4">
                  <c:v>740</c:v>
                </c:pt>
                <c:pt idx="5">
                  <c:v>708.33333333333337</c:v>
                </c:pt>
                <c:pt idx="6">
                  <c:v>700</c:v>
                </c:pt>
                <c:pt idx="7">
                  <c:v>706.25</c:v>
                </c:pt>
                <c:pt idx="8">
                  <c:v>722.22222222222217</c:v>
                </c:pt>
                <c:pt idx="9">
                  <c:v>745</c:v>
                </c:pt>
                <c:pt idx="10">
                  <c:v>772.72727272727275</c:v>
                </c:pt>
                <c:pt idx="11">
                  <c:v>804.16666666666674</c:v>
                </c:pt>
                <c:pt idx="12">
                  <c:v>838.46153846153845</c:v>
                </c:pt>
                <c:pt idx="13">
                  <c:v>875</c:v>
                </c:pt>
                <c:pt idx="14">
                  <c:v>913.33333333333337</c:v>
                </c:pt>
                <c:pt idx="15">
                  <c:v>953.125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F41-40C0-A093-9548781A4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0398648"/>
        <c:axId val="730400944"/>
      </c:scatterChart>
      <c:valAx>
        <c:axId val="73039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0400944"/>
        <c:crosses val="autoZero"/>
        <c:crossBetween val="midCat"/>
      </c:valAx>
      <c:valAx>
        <c:axId val="73040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03986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14</xdr:row>
      <xdr:rowOff>177800</xdr:rowOff>
    </xdr:from>
    <xdr:to>
      <xdr:col>8</xdr:col>
      <xdr:colOff>479425</xdr:colOff>
      <xdr:row>29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94ACF8-87A8-43D5-B4AE-A264B30ACF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O17"/>
  <sheetViews>
    <sheetView tabSelected="1" workbookViewId="0">
      <selection activeCell="I13" sqref="I13"/>
    </sheetView>
  </sheetViews>
  <sheetFormatPr defaultRowHeight="14.5" x14ac:dyDescent="0.35"/>
  <cols>
    <col min="4" max="4" width="25.7265625" customWidth="1"/>
    <col min="5" max="5" width="9.81640625" customWidth="1"/>
    <col min="9" max="9" width="11.81640625" customWidth="1"/>
  </cols>
  <sheetData>
    <row r="1" spans="4:15" x14ac:dyDescent="0.35">
      <c r="D1" t="s">
        <v>4</v>
      </c>
    </row>
    <row r="3" spans="4:15" x14ac:dyDescent="0.35">
      <c r="D3" t="s">
        <v>0</v>
      </c>
      <c r="E3" s="1">
        <v>49</v>
      </c>
    </row>
    <row r="4" spans="4:15" x14ac:dyDescent="0.35">
      <c r="D4" t="s">
        <v>1</v>
      </c>
      <c r="E4" s="3">
        <v>5000</v>
      </c>
      <c r="H4" s="4" t="s">
        <v>9</v>
      </c>
      <c r="I4" s="4"/>
      <c r="J4" s="4"/>
      <c r="K4" s="4"/>
      <c r="L4" s="4"/>
      <c r="M4" s="4"/>
      <c r="N4" s="4"/>
      <c r="O4" s="4"/>
    </row>
    <row r="5" spans="4:15" x14ac:dyDescent="0.35">
      <c r="D5" t="s">
        <v>2</v>
      </c>
      <c r="E5">
        <v>0.2</v>
      </c>
      <c r="H5" s="4" t="s">
        <v>10</v>
      </c>
      <c r="I5" s="4"/>
      <c r="J5" s="4"/>
      <c r="K5" s="4"/>
      <c r="L5" s="4"/>
      <c r="M5" s="4"/>
      <c r="N5" s="4"/>
      <c r="O5" s="4"/>
    </row>
    <row r="6" spans="4:15" x14ac:dyDescent="0.35">
      <c r="D6" t="s">
        <v>3</v>
      </c>
      <c r="E6" s="1">
        <v>5</v>
      </c>
      <c r="H6" s="4" t="s">
        <v>11</v>
      </c>
      <c r="I6" s="4"/>
      <c r="J6" s="4"/>
      <c r="K6" s="4"/>
      <c r="L6" s="4"/>
      <c r="M6" s="4"/>
      <c r="N6" s="4"/>
      <c r="O6" s="4"/>
    </row>
    <row r="7" spans="4:15" x14ac:dyDescent="0.35">
      <c r="D7" t="s">
        <v>5</v>
      </c>
      <c r="E7">
        <f>SQRT(2*Order_cost*Annual_Demand/(holdingcostpercentage*unit_cost))</f>
        <v>700</v>
      </c>
      <c r="H7" s="4" t="s">
        <v>12</v>
      </c>
      <c r="I7" s="5"/>
      <c r="J7" s="4"/>
      <c r="K7" s="4"/>
      <c r="L7" s="4"/>
      <c r="M7" s="4"/>
      <c r="N7" s="4"/>
      <c r="O7" s="4"/>
    </row>
    <row r="8" spans="4:15" x14ac:dyDescent="0.35">
      <c r="D8" t="s">
        <v>8</v>
      </c>
      <c r="E8">
        <f>2*(Annual_Demand/E7)*Order_cost</f>
        <v>700</v>
      </c>
    </row>
    <row r="11" spans="4:15" ht="58" x14ac:dyDescent="0.35">
      <c r="D11" t="s">
        <v>6</v>
      </c>
      <c r="E11" t="s">
        <v>14</v>
      </c>
      <c r="F11" t="s">
        <v>7</v>
      </c>
      <c r="G11" t="s">
        <v>5</v>
      </c>
      <c r="H11" s="6" t="s">
        <v>13</v>
      </c>
      <c r="I11" s="6" t="s">
        <v>15</v>
      </c>
    </row>
    <row r="12" spans="4:15" x14ac:dyDescent="0.35">
      <c r="D12">
        <v>0</v>
      </c>
      <c r="E12">
        <v>999</v>
      </c>
      <c r="F12" s="1">
        <v>5</v>
      </c>
      <c r="G12">
        <f>SQRT(2*Order_cost*Annual_Demand/(holdingcostpercentage*F12))</f>
        <v>700</v>
      </c>
      <c r="H12">
        <f>IF(AND(G12&gt;=D12,G12&lt;=E12),G12,IF(G12&lt;D12,D12,E12))</f>
        <v>700</v>
      </c>
      <c r="I12" s="1">
        <f>(Annual_Demand/H12)*Order_cost+0.5*H12*(F12*holdingcostpercentage)+Annual_Demand*F12</f>
        <v>25700</v>
      </c>
      <c r="J12" t="str">
        <f ca="1">_xlfn.FORMULATEXT(I12)</f>
        <v>=(Annual_Demand/H12)*Order_cost+0.5*H12*(F12*holdingcostpercentage)+Annual_Demand*F12</v>
      </c>
    </row>
    <row r="13" spans="4:15" x14ac:dyDescent="0.35">
      <c r="D13">
        <v>1000</v>
      </c>
      <c r="E13">
        <v>1999</v>
      </c>
      <c r="F13" s="1">
        <v>4.8</v>
      </c>
      <c r="G13">
        <f>SQRT(2*Order_cost*Annual_Demand/(holdingcostpercentage*F13))</f>
        <v>714.43450831176028</v>
      </c>
      <c r="H13">
        <f t="shared" ref="H13:H14" si="0">IF(AND(G13&gt;=D13,G13&lt;=E13),G13,IF(G13&lt;D13,D13,E13))</f>
        <v>1000</v>
      </c>
      <c r="I13" s="7">
        <f>(Annual_Demand/H13)*Order_cost+0.5*H13*(F13*holdingcostpercentage)+Annual_Demand*F13</f>
        <v>24725</v>
      </c>
    </row>
    <row r="14" spans="4:15" x14ac:dyDescent="0.35">
      <c r="D14">
        <v>2000</v>
      </c>
      <c r="E14" s="2">
        <v>1000000</v>
      </c>
      <c r="F14" s="1">
        <v>4.75</v>
      </c>
      <c r="G14">
        <f>SQRT(2*Order_cost*Annual_Demand/(holdingcostpercentage*F14))</f>
        <v>718.1848464596078</v>
      </c>
      <c r="H14">
        <f t="shared" si="0"/>
        <v>2000</v>
      </c>
      <c r="I14" s="1">
        <f>(Annual_Demand/H14)*Order_cost+0.5*H14*(F14*holdingcostpercentage)+Annual_Demand*F14</f>
        <v>24822.5</v>
      </c>
    </row>
    <row r="17" spans="6:6" x14ac:dyDescent="0.35">
      <c r="F17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L21"/>
  <sheetViews>
    <sheetView workbookViewId="0">
      <selection activeCell="B19" sqref="B19"/>
    </sheetView>
  </sheetViews>
  <sheetFormatPr defaultRowHeight="14.5" x14ac:dyDescent="0.35"/>
  <cols>
    <col min="4" max="4" width="25.7265625" customWidth="1"/>
  </cols>
  <sheetData>
    <row r="1" spans="4:12" x14ac:dyDescent="0.35">
      <c r="D1" t="s">
        <v>4</v>
      </c>
    </row>
    <row r="3" spans="4:12" x14ac:dyDescent="0.35">
      <c r="D3" t="s">
        <v>0</v>
      </c>
      <c r="E3" s="1">
        <v>49</v>
      </c>
    </row>
    <row r="4" spans="4:12" x14ac:dyDescent="0.35">
      <c r="D4" t="s">
        <v>1</v>
      </c>
      <c r="E4" s="3">
        <v>5000</v>
      </c>
      <c r="H4" t="s">
        <v>17</v>
      </c>
    </row>
    <row r="5" spans="4:12" x14ac:dyDescent="0.35">
      <c r="D5" t="s">
        <v>2</v>
      </c>
      <c r="E5">
        <v>0.2</v>
      </c>
      <c r="H5" t="s">
        <v>18</v>
      </c>
      <c r="L5">
        <f>E8</f>
        <v>700</v>
      </c>
    </row>
    <row r="6" spans="4:12" x14ac:dyDescent="0.35">
      <c r="D6" t="s">
        <v>3</v>
      </c>
      <c r="E6" s="1">
        <v>5</v>
      </c>
      <c r="H6" t="s">
        <v>19</v>
      </c>
      <c r="K6">
        <v>100</v>
      </c>
      <c r="L6" s="1">
        <f t="dataTable" ref="L6:L21" dt2D="0" dtr="0" r1="E7"/>
        <v>2500</v>
      </c>
    </row>
    <row r="7" spans="4:12" x14ac:dyDescent="0.35">
      <c r="D7" t="s">
        <v>5</v>
      </c>
      <c r="E7">
        <v>700</v>
      </c>
      <c r="K7">
        <v>200</v>
      </c>
      <c r="L7" s="1">
        <v>1325</v>
      </c>
    </row>
    <row r="8" spans="4:12" x14ac:dyDescent="0.35">
      <c r="D8" t="s">
        <v>8</v>
      </c>
      <c r="E8">
        <f>(Annual_Demand/E7)*Order_cost+0.5*E7*(unit_cost*holdingcostpercentage)</f>
        <v>700</v>
      </c>
      <c r="K8">
        <v>300</v>
      </c>
      <c r="L8" s="1">
        <v>966.66666666666674</v>
      </c>
    </row>
    <row r="9" spans="4:12" x14ac:dyDescent="0.35">
      <c r="K9">
        <v>400</v>
      </c>
      <c r="L9" s="1">
        <v>812.5</v>
      </c>
    </row>
    <row r="10" spans="4:12" x14ac:dyDescent="0.35">
      <c r="K10">
        <v>500</v>
      </c>
      <c r="L10" s="1">
        <v>740</v>
      </c>
    </row>
    <row r="11" spans="4:12" x14ac:dyDescent="0.35">
      <c r="D11" t="s">
        <v>9</v>
      </c>
      <c r="K11">
        <v>600</v>
      </c>
      <c r="L11" s="1">
        <v>708.33333333333337</v>
      </c>
    </row>
    <row r="12" spans="4:12" x14ac:dyDescent="0.35">
      <c r="D12" t="s">
        <v>10</v>
      </c>
      <c r="K12">
        <v>700</v>
      </c>
      <c r="L12" s="1">
        <v>700</v>
      </c>
    </row>
    <row r="13" spans="4:12" x14ac:dyDescent="0.35">
      <c r="D13" t="s">
        <v>11</v>
      </c>
      <c r="K13">
        <v>800</v>
      </c>
      <c r="L13" s="1">
        <v>706.25</v>
      </c>
    </row>
    <row r="14" spans="4:12" x14ac:dyDescent="0.35">
      <c r="D14" t="s">
        <v>12</v>
      </c>
      <c r="E14" s="2"/>
      <c r="K14">
        <v>900</v>
      </c>
      <c r="L14" s="1">
        <v>722.22222222222217</v>
      </c>
    </row>
    <row r="15" spans="4:12" x14ac:dyDescent="0.35">
      <c r="K15">
        <v>1000</v>
      </c>
      <c r="L15" s="1">
        <v>745</v>
      </c>
    </row>
    <row r="16" spans="4:12" x14ac:dyDescent="0.35">
      <c r="K16">
        <v>1100</v>
      </c>
      <c r="L16" s="1">
        <v>772.72727272727275</v>
      </c>
    </row>
    <row r="17" spans="11:12" x14ac:dyDescent="0.35">
      <c r="K17">
        <v>1200</v>
      </c>
      <c r="L17" s="1">
        <v>804.16666666666674</v>
      </c>
    </row>
    <row r="18" spans="11:12" x14ac:dyDescent="0.35">
      <c r="K18">
        <v>1300</v>
      </c>
      <c r="L18" s="1">
        <v>838.46153846153845</v>
      </c>
    </row>
    <row r="19" spans="11:12" x14ac:dyDescent="0.35">
      <c r="K19">
        <v>1400</v>
      </c>
      <c r="L19" s="1">
        <v>875</v>
      </c>
    </row>
    <row r="20" spans="11:12" x14ac:dyDescent="0.35">
      <c r="K20">
        <v>1500</v>
      </c>
      <c r="L20" s="1">
        <v>913.33333333333337</v>
      </c>
    </row>
    <row r="21" spans="11:12" x14ac:dyDescent="0.35">
      <c r="K21">
        <v>1600</v>
      </c>
      <c r="L21" s="1">
        <v>953.125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Answer</vt:lpstr>
      <vt:lpstr>Data Table</vt:lpstr>
      <vt:lpstr>'Data Table'!Annual_Demand</vt:lpstr>
      <vt:lpstr>Annual_Demand</vt:lpstr>
      <vt:lpstr>'Data Table'!holdingcostpercentage</vt:lpstr>
      <vt:lpstr>holdingcostpercentage</vt:lpstr>
      <vt:lpstr>'Data Table'!Order_cost</vt:lpstr>
      <vt:lpstr>Order_cost</vt:lpstr>
      <vt:lpstr>'Data Table'!unit_cost</vt:lpstr>
      <vt:lpstr>unit_cost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2017-03-28T20:04:03Z</dcterms:created>
  <dcterms:modified xsi:type="dcterms:W3CDTF">2017-03-29T16:13:23Z</dcterms:modified>
</cp:coreProperties>
</file>