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bookViews>
    <workbookView xWindow="0" yWindow="0" windowWidth="12910" windowHeight="398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K53" i="1" s="1"/>
  <c r="J54" i="1"/>
  <c r="K54" i="1" s="1"/>
  <c r="J55" i="1"/>
  <c r="K55" i="1" s="1"/>
  <c r="J56" i="1"/>
  <c r="K56" i="1" s="1"/>
  <c r="J57" i="1"/>
  <c r="K57" i="1" s="1"/>
  <c r="J58" i="1"/>
  <c r="K58" i="1" s="1"/>
  <c r="J59" i="1"/>
  <c r="K59" i="1" s="1"/>
  <c r="J60" i="1"/>
  <c r="K60" i="1" s="1"/>
  <c r="J61" i="1"/>
  <c r="K61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72" i="1"/>
  <c r="K72" i="1" s="1"/>
  <c r="J73" i="1"/>
  <c r="K73" i="1" s="1"/>
  <c r="J74" i="1"/>
  <c r="K74" i="1" s="1"/>
  <c r="J75" i="1"/>
  <c r="K75" i="1" s="1"/>
  <c r="J76" i="1"/>
  <c r="K76" i="1" s="1"/>
  <c r="J77" i="1"/>
  <c r="K77" i="1" s="1"/>
  <c r="J78" i="1"/>
  <c r="K78" i="1" s="1"/>
  <c r="J79" i="1"/>
  <c r="K79" i="1" s="1"/>
  <c r="J80" i="1"/>
  <c r="K80" i="1" s="1"/>
  <c r="J81" i="1"/>
  <c r="K81" i="1" s="1"/>
  <c r="J82" i="1"/>
  <c r="K82" i="1" s="1"/>
  <c r="J83" i="1"/>
  <c r="K83" i="1" s="1"/>
  <c r="J84" i="1"/>
  <c r="K84" i="1" s="1"/>
  <c r="J85" i="1"/>
  <c r="K85" i="1" s="1"/>
  <c r="J86" i="1"/>
  <c r="K86" i="1" s="1"/>
  <c r="J87" i="1"/>
  <c r="K87" i="1" s="1"/>
  <c r="J88" i="1"/>
  <c r="K88" i="1" s="1"/>
  <c r="J89" i="1"/>
  <c r="K89" i="1" s="1"/>
  <c r="J90" i="1"/>
  <c r="K90" i="1" s="1"/>
  <c r="J91" i="1"/>
  <c r="K91" i="1" s="1"/>
  <c r="J92" i="1"/>
  <c r="K92" i="1" s="1"/>
  <c r="J93" i="1"/>
  <c r="K93" i="1" s="1"/>
  <c r="J94" i="1"/>
  <c r="K94" i="1" s="1"/>
  <c r="J95" i="1"/>
  <c r="K95" i="1" s="1"/>
  <c r="J96" i="1"/>
  <c r="K96" i="1" s="1"/>
  <c r="J97" i="1"/>
  <c r="K97" i="1" s="1"/>
  <c r="J98" i="1"/>
  <c r="K98" i="1" s="1"/>
  <c r="J99" i="1"/>
  <c r="K99" i="1" s="1"/>
  <c r="J100" i="1"/>
  <c r="K100" i="1" s="1"/>
  <c r="J101" i="1"/>
  <c r="K101" i="1" s="1"/>
  <c r="J102" i="1"/>
  <c r="K102" i="1" s="1"/>
  <c r="J103" i="1"/>
  <c r="K103" i="1" s="1"/>
  <c r="J104" i="1"/>
  <c r="K104" i="1" s="1"/>
  <c r="J105" i="1"/>
  <c r="K105" i="1" s="1"/>
  <c r="J106" i="1"/>
  <c r="K106" i="1" s="1"/>
  <c r="J107" i="1"/>
  <c r="K107" i="1" s="1"/>
  <c r="J108" i="1"/>
  <c r="K108" i="1" s="1"/>
  <c r="J109" i="1"/>
  <c r="K109" i="1" s="1"/>
  <c r="J110" i="1"/>
  <c r="K110" i="1" s="1"/>
  <c r="J111" i="1"/>
  <c r="K111" i="1" s="1"/>
  <c r="J112" i="1"/>
  <c r="K112" i="1" s="1"/>
  <c r="J113" i="1"/>
  <c r="K113" i="1" s="1"/>
  <c r="J14" i="1"/>
  <c r="K14" i="1" s="1"/>
  <c r="I14" i="1"/>
  <c r="I13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Q20" i="1" l="1"/>
  <c r="O12" i="1" l="1"/>
  <c r="O3" i="1" l="1"/>
  <c r="O4" i="1"/>
  <c r="O5" i="1"/>
  <c r="O6" i="1"/>
  <c r="O7" i="1"/>
  <c r="O8" i="1"/>
  <c r="O10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3" i="1"/>
  <c r="O11" i="1" l="1"/>
  <c r="O9" i="1"/>
  <c r="O2" i="1"/>
  <c r="K13" i="1"/>
  <c r="O1" i="1" l="1"/>
  <c r="L10" i="1"/>
  <c r="L9" i="1" s="1"/>
  <c r="C10" i="1" s="1"/>
</calcChain>
</file>

<file path=xl/sharedStrings.xml><?xml version="1.0" encoding="utf-8"?>
<sst xmlns="http://schemas.openxmlformats.org/spreadsheetml/2006/main" count="218" uniqueCount="217">
  <si>
    <t>Fraction of income bottom x%= x^a a&gt;1</t>
  </si>
  <si>
    <t>Gini =2A</t>
  </si>
  <si>
    <t>Cum %age Equality</t>
  </si>
  <si>
    <t>With Pareto</t>
  </si>
  <si>
    <t>alpha</t>
  </si>
  <si>
    <t>Diffference</t>
  </si>
  <si>
    <t>area</t>
  </si>
  <si>
    <t>Gini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</si>
  <si>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</si>
  <si>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</si>
  <si>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</si>
  <si>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</si>
  <si>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</si>
  <si>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</si>
  <si>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</si>
  <si>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</si>
  <si>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</si>
  <si>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</si>
  <si>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</si>
  <si>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</si>
  <si>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</si>
  <si>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</si>
  <si>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</si>
  <si>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</si>
  <si>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</si>
  <si>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</si>
  <si>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</si>
  <si>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</si>
  <si>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</si>
  <si>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</si>
  <si>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</si>
  <si>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</si>
  <si>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</si>
  <si>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</si>
  <si>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</si>
  <si>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</si>
  <si>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</si>
  <si>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</si>
  <si>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Colombia</t>
  </si>
  <si>
    <t>Comoros</t>
  </si>
  <si>
    <t>DR Congo</t>
  </si>
  <si>
    <t>Congo, Republic of the</t>
  </si>
  <si>
    <t>Costa Rica</t>
  </si>
  <si>
    <t>Côte d'Ivoire</t>
  </si>
  <si>
    <t>Croatia</t>
  </si>
  <si>
    <t>Cuba</t>
  </si>
  <si>
    <t>Cyprus</t>
  </si>
  <si>
    <t>Czech Republic</t>
  </si>
  <si>
    <t>Denmark</t>
  </si>
  <si>
    <t>Djibouti</t>
  </si>
  <si>
    <t>Dominican Republic</t>
  </si>
  <si>
    <t>Ecuador</t>
  </si>
  <si>
    <t>Egypt</t>
  </si>
  <si>
    <t>El Salvador</t>
  </si>
  <si>
    <t>Equatorial Guinea</t>
  </si>
  <si>
    <t>Estonia</t>
  </si>
  <si>
    <t>Ethiopia</t>
  </si>
  <si>
    <t>European Union</t>
  </si>
  <si>
    <t>Fiji</t>
  </si>
  <si>
    <t>Finland</t>
  </si>
  <si>
    <t>France</t>
  </si>
  <si>
    <t>Gabon</t>
  </si>
  <si>
    <t>The Gambia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</si>
  <si>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</si>
  <si>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</si>
  <si>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</si>
  <si>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</si>
  <si>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</si>
  <si>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</si>
  <si>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</si>
  <si>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</si>
  <si>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</si>
  <si>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</si>
  <si>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</si>
  <si>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</si>
  <si>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</si>
  <si>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</si>
  <si>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</si>
  <si>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</si>
  <si>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</si>
  <si>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</si>
  <si>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</si>
  <si>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</si>
  <si>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</si>
  <si>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</si>
  <si>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</si>
  <si>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</si>
  <si>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</si>
  <si>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North Korea</t>
  </si>
  <si>
    <t>South Korea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</si>
  <si>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</si>
  <si>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</si>
  <si>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</si>
  <si>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</si>
  <si>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</si>
  <si>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</si>
  <si>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</si>
  <si>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</si>
  <si>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</si>
  <si>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</si>
  <si>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</si>
  <si>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</si>
  <si>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</si>
  <si>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</si>
  <si>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</si>
  <si>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</si>
  <si>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</si>
  <si>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</si>
  <si>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</si>
  <si>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</si>
  <si>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</si>
  <si>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</si>
  <si>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</si>
  <si>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</si>
  <si>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</si>
  <si>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</si>
  <si>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</si>
  <si>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</si>
  <si>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</si>
  <si>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</si>
  <si>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</si>
  <si>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</si>
  <si>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</si>
  <si>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</si>
  <si>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</si>
  <si>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</si>
  <si>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</si>
  <si>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</si>
  <si>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</si>
  <si>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</si>
  <si>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</si>
  <si>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</si>
  <si>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</si>
  <si>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</si>
  <si>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</si>
  <si>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</si>
  <si>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</si>
  <si>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</si>
  <si>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</si>
  <si>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</si>
  <si>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</si>
  <si>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</si>
  <si>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</si>
  <si>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</si>
  <si>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</si>
  <si>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</si>
  <si>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</si>
  <si>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</si>
  <si>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</si>
  <si>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</si>
  <si>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</si>
  <si>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</si>
  <si>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</si>
  <si>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</si>
  <si>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</si>
  <si>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</si>
  <si>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</si>
  <si>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</si>
  <si>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</si>
  <si>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</si>
  <si>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</si>
  <si>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</si>
  <si>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</si>
  <si>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</si>
  <si>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</si>
  <si>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</si>
  <si>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</si>
  <si>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</si>
  <si>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</si>
  <si>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</si>
  <si>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</si>
  <si>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</si>
  <si>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</si>
  <si>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</si>
  <si>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</si>
  <si>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</si>
  <si>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</t>
  </si>
  <si>
    <t>Vietnam</t>
  </si>
  <si>
    <t>Palestine</t>
  </si>
  <si>
    <t>Yemen</t>
  </si>
  <si>
    <t>Zambia</t>
  </si>
  <si>
    <t>Zimbabwe</t>
  </si>
  <si>
    <t> World</t>
  </si>
  <si>
    <t>For Tanzania</t>
  </si>
  <si>
    <t>alpha is around 2.2</t>
  </si>
  <si>
    <t>South Africa 4.5</t>
  </si>
  <si>
    <t>Decile 2</t>
  </si>
  <si>
    <t>Decile 1</t>
  </si>
  <si>
    <t>Decile 3</t>
  </si>
  <si>
    <t>Decile 4</t>
  </si>
  <si>
    <t>Decile 5</t>
  </si>
  <si>
    <t>Decile 6</t>
  </si>
  <si>
    <t>Decile 7</t>
  </si>
  <si>
    <t>Decile 8</t>
  </si>
  <si>
    <t>Decile 9</t>
  </si>
  <si>
    <t>Decile 10</t>
  </si>
  <si>
    <t>2.. Then in Column C match the GINI</t>
  </si>
  <si>
    <t>3. Alpha is in Column B</t>
  </si>
  <si>
    <t>4. Put alpha in I10</t>
  </si>
  <si>
    <t>5. N2:N11 give fraction of income in each decile.</t>
  </si>
  <si>
    <t>(1-(1-x)^alpha)^(1/alpha)</t>
  </si>
  <si>
    <t>Bottom x% get this much income</t>
  </si>
  <si>
    <r>
      <t xml:space="preserve"> 49.98%, of all </t>
    </r>
    <r>
      <rPr>
        <b/>
        <sz val="12"/>
        <color rgb="FF222222"/>
        <rFont val="Arial"/>
        <family val="2"/>
      </rPr>
      <t>income</t>
    </r>
    <r>
      <rPr>
        <sz val="12"/>
        <color rgb="FF222222"/>
        <rFont val="Arial"/>
        <family val="2"/>
      </rPr>
      <t> in the </t>
    </r>
    <r>
      <rPr>
        <b/>
        <sz val="12"/>
        <color rgb="FF222222"/>
        <rFont val="Arial"/>
        <family val="2"/>
      </rPr>
      <t>US</t>
    </r>
    <r>
      <rPr>
        <sz val="12"/>
        <color rgb="FF222222"/>
        <rFont val="Arial"/>
        <family val="2"/>
      </rPr>
      <t> was earned by households with an </t>
    </r>
    <r>
      <rPr>
        <b/>
        <sz val="12"/>
        <color rgb="FF222222"/>
        <rFont val="Arial"/>
        <family val="2"/>
      </rPr>
      <t>income</t>
    </r>
    <r>
      <rPr>
        <sz val="12"/>
        <color rgb="FF222222"/>
        <rFont val="Arial"/>
        <family val="2"/>
      </rPr>
      <t>over $100,000, the top twenty percent. Over one quarter, 28.5%, of all </t>
    </r>
    <r>
      <rPr>
        <b/>
        <sz val="12"/>
        <color rgb="FF222222"/>
        <rFont val="Arial"/>
        <family val="2"/>
      </rPr>
      <t>income</t>
    </r>
    <r>
      <rPr>
        <sz val="12"/>
        <color rgb="FF222222"/>
        <rFont val="Arial"/>
        <family val="2"/>
      </rPr>
      <t> was earned by the top 8%, those households earning more than $150,000 a year. The top 3.65%, with incomes over $200,000, earned 17.5%.</t>
    </r>
  </si>
  <si>
    <t>1. Find GINI in Column M in red.</t>
  </si>
  <si>
    <t>GINI's go from 25 to 64</t>
  </si>
  <si>
    <t>Scandanavia Low</t>
  </si>
  <si>
    <t>South Africa High</t>
  </si>
  <si>
    <t>Fraction of income earned by bottom x%</t>
  </si>
  <si>
    <t>y=(1-(1-x)^alpha)^1/alpha</t>
  </si>
  <si>
    <t>GINI = Area between blue and orange/area under blue=2*Area between blue and orange</t>
  </si>
  <si>
    <t>Approximate area between blue and orange by 100 rectangles 0-.01 .01-.02 etc</t>
  </si>
  <si>
    <t>height= value of blue - value of orange</t>
  </si>
  <si>
    <t>So area between .10 and .11 is (.11-Curve value)*.01</t>
  </si>
  <si>
    <t>Midpoint</t>
  </si>
  <si>
    <t>Top 20%  Model: 50% Actual 50%</t>
  </si>
  <si>
    <t>Top 8%: Model 29.2% Actual 28.5%</t>
  </si>
  <si>
    <t>Top 3.65% Model 18% Actual 17.5%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</si>
</sst>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222222"/>
      <name val="Arial"/>
      <family val="2"/>
    </font>
    <font>
      <sz val="12"/>
      <color rgb="FF222222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Sheet1!$G$13:$G$114</c:f>
              <c:numCache>
                <c:formatCode>General</c:formatCode>
                <c:ptCount val="102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Sheet1!$H$13:$H$114</c:f>
              <c:numCache>
                <c:formatCode>General</c:formatCode>
                <c:ptCount val="102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B53-498E-908F-66AC5B55EDB3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Sheet1!$G$13:$G$114</c:f>
              <c:numCache>
                <c:formatCode>General</c:formatCode>
                <c:ptCount val="102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Sheet1!$I$13:$I$114</c:f>
              <c:numCache>
                <c:formatCode>General</c:formatCode>
                <c:ptCount val="102"/>
                <c:pt idx="0">
                  <c:v>0</c:v>
                </c:pt>
                <c:pt idx="1">
                  <c:v>3.7443990355091639E-4</c:v>
                </c:pt>
                <c:pt idx="2">
                  <c:v>1.1091146211193916E-3</c:v>
                </c:pt>
                <c:pt idx="3">
                  <c:v>2.0958641661944131E-3</c:v>
                </c:pt>
                <c:pt idx="4">
                  <c:v>3.2948325207983842E-3</c:v>
                </c:pt>
                <c:pt idx="5">
                  <c:v>4.6829353119492356E-3</c:v>
                </c:pt>
                <c:pt idx="6">
                  <c:v>6.2446977245477261E-3</c:v>
                </c:pt>
                <c:pt idx="7">
                  <c:v>7.9688959859470897E-3</c:v>
                </c:pt>
                <c:pt idx="8">
                  <c:v>9.846977322637649E-3</c:v>
                </c:pt>
                <c:pt idx="9">
                  <c:v>1.1872201979933833E-2</c:v>
                </c:pt>
                <c:pt idx="10">
                  <c:v>1.4039130767136594E-2</c:v>
                </c:pt>
                <c:pt idx="11">
                  <c:v>1.6343297297654529E-2</c:v>
                </c:pt>
                <c:pt idx="12">
                  <c:v>1.878098723165059E-2</c:v>
                </c:pt>
                <c:pt idx="13">
                  <c:v>2.1349083446050847E-2</c:v>
                </c:pt>
                <c:pt idx="14">
                  <c:v>2.4044953854489501E-2</c:v>
                </c:pt>
                <c:pt idx="15">
                  <c:v>2.686636793606164E-2</c:v>
                </c:pt>
                <c:pt idx="16">
                  <c:v>2.9811433237786379E-2</c:v>
                </c:pt>
                <c:pt idx="17">
                  <c:v>3.2878546167861483E-2</c:v>
                </c:pt>
                <c:pt idx="18">
                  <c:v>3.6066353262904659E-2</c:v>
                </c:pt>
                <c:pt idx="19">
                  <c:v>3.9373720294799561E-2</c:v>
                </c:pt>
                <c:pt idx="20">
                  <c:v>4.2799707355391868E-2</c:v>
                </c:pt>
                <c:pt idx="21">
                  <c:v>4.634354857587486E-2</c:v>
                </c:pt>
                <c:pt idx="22">
                  <c:v>5.0004635494110217E-2</c:v>
                </c:pt>
                <c:pt idx="23">
                  <c:v>5.3782503333276777E-2</c:v>
                </c:pt>
                <c:pt idx="24">
                  <c:v>5.7676819634144075E-2</c:v>
                </c:pt>
                <c:pt idx="25">
                  <c:v>6.1687374813421181E-2</c:v>
                </c:pt>
                <c:pt idx="26">
                  <c:v>6.5814074316797214E-2</c:v>
                </c:pt>
                <c:pt idx="27">
                  <c:v>7.0056932107374473E-2</c:v>
                </c:pt>
                <c:pt idx="28">
                  <c:v>7.4416065284944211E-2</c:v>
                </c:pt>
                <c:pt idx="29">
                  <c:v>7.8891689673675505E-2</c:v>
                </c:pt>
                <c:pt idx="30">
                  <c:v>8.3484116248570606E-2</c:v>
                </c:pt>
                <c:pt idx="31">
                  <c:v>8.8193748296870225E-2</c:v>
                </c:pt>
                <c:pt idx="32">
                  <c:v>9.302107923116866E-2</c:v>
                </c:pt>
                <c:pt idx="33">
                  <c:v>9.7966690987598554E-2</c:v>
                </c:pt>
                <c:pt idx="34">
                  <c:v>0.10303125295598953</c:v>
                </c:pt>
                <c:pt idx="35">
                  <c:v>0.10821552140011303</c:v>
                </c:pt>
                <c:pt idx="36">
                  <c:v>0.11352033933552565</c:v>
                </c:pt>
                <c:pt idx="37">
                  <c:v>0.11894663684053312</c:v>
                </c:pt>
                <c:pt idx="38">
                  <c:v>0.12449543178273996</c:v>
                </c:pt>
                <c:pt idx="39">
                  <c:v>0.13016783094978693</c:v>
                </c:pt>
                <c:pt idx="40">
                  <c:v>0.13596503157840659</c:v>
                </c:pt>
                <c:pt idx="41">
                  <c:v>0.14188832328103543</c:v>
                </c:pt>
                <c:pt idx="42">
                  <c:v>0.14793909037403641</c:v>
                </c:pt>
                <c:pt idx="43">
                  <c:v>0.15411881461624297</c:v>
                </c:pt>
                <c:pt idx="44">
                  <c:v>0.16042907837115544</c:v>
                </c:pt>
                <c:pt idx="45">
                  <c:v>0.16687156821078289</c:v>
                </c:pt>
                <c:pt idx="46">
                  <c:v>0.17344807898396333</c:v>
                </c:pt>
                <c:pt idx="47">
                  <c:v>0.18016051837708458</c:v>
                </c:pt>
                <c:pt idx="48">
                  <c:v>0.18701091200059064</c:v>
                </c:pt>
                <c:pt idx="49">
                  <c:v>0.19400140904060129</c:v>
                </c:pt>
                <c:pt idx="50">
                  <c:v>0.20113428852151236</c:v>
                </c:pt>
                <c:pt idx="51">
                  <c:v>0.20841196623274227</c:v>
                </c:pt>
                <c:pt idx="52">
                  <c:v>0.21583700238097048</c:v>
                </c:pt>
                <c:pt idx="53">
                  <c:v>0.22341211003850581</c:v>
                </c:pt>
                <c:pt idx="54">
                  <c:v>0.23114016446899824</c:v>
                </c:pt>
                <c:pt idx="55">
                  <c:v>0.23902421342386335</c:v>
                </c:pt>
                <c:pt idx="56">
                  <c:v>0.24706748851680774</c:v>
                </c:pt>
                <c:pt idx="57">
                  <c:v>0.25527341780011065</c:v>
                </c:pt>
                <c:pt idx="58">
                  <c:v>0.26364563968527355</c:v>
                </c:pt>
                <c:pt idx="59">
                  <c:v>0.27218801837285239</c:v>
                </c:pt>
                <c:pt idx="60">
                  <c:v>0.28090466098240091</c:v>
                </c:pt>
                <c:pt idx="61">
                  <c:v>0.28979993660431053</c:v>
                </c:pt>
                <c:pt idx="62">
                  <c:v>0.29887849753195778</c:v>
                </c:pt>
                <c:pt idx="63">
                  <c:v>0.30814530297623915</c:v>
                </c:pt>
                <c:pt idx="64">
                  <c:v>0.31760564561689869</c:v>
                </c:pt>
                <c:pt idx="65">
                  <c:v>0.3272651814080284</c:v>
                </c:pt>
                <c:pt idx="66">
                  <c:v>0.33712996313133992</c:v>
                </c:pt>
                <c:pt idx="67">
                  <c:v>0.34720647828349827</c:v>
                </c:pt>
                <c:pt idx="68">
                  <c:v>0.35750169199718673</c:v>
                </c:pt>
                <c:pt idx="69">
                  <c:v>0.36802309583506154</c:v>
                </c:pt>
                <c:pt idx="70">
                  <c:v>0.37877876346840511</c:v>
                </c:pt>
                <c:pt idx="71">
                  <c:v>0.3897774144674031</c:v>
                </c:pt>
                <c:pt idx="72">
                  <c:v>0.40102848769982635</c:v>
                </c:pt>
                <c:pt idx="73">
                  <c:v>0.41254222617592212</c:v>
                </c:pt>
                <c:pt idx="74">
                  <c:v>0.42432977561165641</c:v>
                </c:pt>
                <c:pt idx="75">
                  <c:v>0.43640329954025886</c:v>
                </c:pt>
                <c:pt idx="76">
                  <c:v>0.44877611452484023</c:v>
                </c:pt>
                <c:pt idx="77">
                  <c:v>0.46146284997051029</c:v>
                </c:pt>
                <c:pt idx="78">
                  <c:v>0.47447963828447975</c:v>
                </c:pt>
                <c:pt idx="79">
                  <c:v>0.48784434280360095</c:v>
                </c:pt>
                <c:pt idx="80">
                  <c:v>0.50157683316962121</c:v>
                </c:pt>
                <c:pt idx="81">
                  <c:v>0.51569932093179316</c:v>
                </c:pt>
                <c:pt idx="82">
                  <c:v>0.53023677246693712</c:v>
                </c:pt>
                <c:pt idx="83">
                  <c:v>0.54521742239696946</c:v>
                </c:pt>
                <c:pt idx="84">
                  <c:v>0.56067341943847393</c:v>
                </c:pt>
                <c:pt idx="85">
                  <c:v>0.57664164944813701</c:v>
                </c:pt>
                <c:pt idx="86">
                  <c:v>0.59316479963467639</c:v>
                </c:pt>
                <c:pt idx="87">
                  <c:v>0.61029275736024646</c:v>
                </c:pt>
                <c:pt idx="88">
                  <c:v>0.62808448335621536</c:v>
                </c:pt>
                <c:pt idx="89">
                  <c:v>0.64661057457072602</c:v>
                </c:pt>
                <c:pt idx="90">
                  <c:v>0.66595685877512789</c:v>
                </c:pt>
                <c:pt idx="91">
                  <c:v>0.68622958565974845</c:v>
                </c:pt>
                <c:pt idx="92">
                  <c:v>0.7075631889974946</c:v>
                </c:pt>
                <c:pt idx="93">
                  <c:v>0.73013239415470199</c:v>
                </c:pt>
                <c:pt idx="94">
                  <c:v>0.7541721203606484</c:v>
                </c:pt>
                <c:pt idx="95">
                  <c:v>0.78001246277891523</c:v>
                </c:pt>
                <c:pt idx="96">
                  <c:v>0.80814589964571137</c:v>
                </c:pt>
                <c:pt idx="97">
                  <c:v>0.83937356472010249</c:v>
                </c:pt>
                <c:pt idx="98">
                  <c:v>0.87519053285434012</c:v>
                </c:pt>
                <c:pt idx="99">
                  <c:v>0.91921863144270921</c:v>
                </c:pt>
                <c:pt idx="1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B53-498E-908F-66AC5B55E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2054296"/>
        <c:axId val="462059216"/>
      </c:scatterChart>
      <c:valAx>
        <c:axId val="462054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Fractile of person's income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059216"/>
        <c:crosses val="autoZero"/>
        <c:crossBetween val="midCat"/>
      </c:valAx>
      <c:valAx>
        <c:axId val="46205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Cumiulative fraction of country's income for people &lt;=x axis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054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25</xdr:row>
      <xdr:rowOff>0</xdr:rowOff>
    </xdr:from>
    <xdr:to>
      <xdr:col>22</xdr:col>
      <xdr:colOff>187325</xdr:colOff>
      <xdr:row>39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EDAB986-3072-45E5-9DC7-096B0872B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7"/>
  <sheetViews>
    <sheetView tabSelected="1" topLeftCell="H2" workbookViewId="0">
      <selection activeCell="Q13" sqref="Q13"/>
    </sheetView>
  </sheetViews>
  <sheetFormatPr defaultRowHeight="14.5" x14ac:dyDescent="0.35"/>
  <cols>
    <col min="8" max="8" width="20.1796875" customWidth="1"/>
    <col min="9" max="10" width="11" customWidth="1"/>
    <col min="13" max="13" width="12.7265625" customWidth="1"/>
    <col min="17" max="17" width="48" customWidth="1"/>
  </cols>
  <sheetData>
    <row r="1" spans="1:17" x14ac:dyDescent="0.35">
      <c r="G1" t="s">
        <v>200</v>
      </c>
      <c r="I1" t="s">
        <v>201</v>
      </c>
      <c r="O1">
        <f ca="1">SUM(O2:O11)</f>
        <v>1</v>
      </c>
    </row>
    <row r="2" spans="1:17" x14ac:dyDescent="0.35">
      <c r="A2" s="1" t="s">
        <v>203</v>
      </c>
      <c r="B2" s="1"/>
      <c r="C2" s="1"/>
      <c r="D2" s="1"/>
      <c r="E2" s="1"/>
      <c r="H2" t="s">
        <v>185</v>
      </c>
      <c r="M2">
        <v>0</v>
      </c>
      <c r="N2" t="s">
        <v>187</v>
      </c>
      <c r="O2">
        <f ca="1">OFFSET($I$13,M3,0,1,1)-OFFSET($I$13,M2,0,1,1)</f>
        <v>1.4039130767136594E-2</v>
      </c>
    </row>
    <row r="3" spans="1:17" x14ac:dyDescent="0.35">
      <c r="A3" s="1" t="s">
        <v>196</v>
      </c>
      <c r="B3" s="1"/>
      <c r="C3" s="1"/>
      <c r="D3" s="1"/>
      <c r="E3" s="1"/>
      <c r="H3" t="s">
        <v>183</v>
      </c>
      <c r="M3">
        <v>10</v>
      </c>
      <c r="N3" t="s">
        <v>186</v>
      </c>
      <c r="O3">
        <f t="shared" ref="O3:O11" ca="1" si="0">OFFSET($I$13,M4,0,1,1)-OFFSET($I$13,M3,0,1,1)</f>
        <v>2.8760576588255274E-2</v>
      </c>
    </row>
    <row r="4" spans="1:17" x14ac:dyDescent="0.35">
      <c r="A4" s="1" t="s">
        <v>197</v>
      </c>
      <c r="B4" s="1"/>
      <c r="C4" s="1"/>
      <c r="D4" s="1"/>
      <c r="E4" s="1"/>
      <c r="H4" t="s">
        <v>184</v>
      </c>
      <c r="M4">
        <v>20</v>
      </c>
      <c r="N4" t="s">
        <v>188</v>
      </c>
      <c r="O4">
        <f t="shared" ca="1" si="0"/>
        <v>4.0684408893178738E-2</v>
      </c>
    </row>
    <row r="5" spans="1:17" x14ac:dyDescent="0.35">
      <c r="A5" s="1" t="s">
        <v>198</v>
      </c>
      <c r="B5" s="1"/>
      <c r="C5" s="1"/>
      <c r="D5" s="1"/>
      <c r="E5" s="1"/>
      <c r="H5" t="s">
        <v>0</v>
      </c>
      <c r="M5">
        <v>30</v>
      </c>
      <c r="N5" t="s">
        <v>189</v>
      </c>
      <c r="O5">
        <f t="shared" ca="1" si="0"/>
        <v>5.2480915329835981E-2</v>
      </c>
      <c r="Q5" t="s">
        <v>207</v>
      </c>
    </row>
    <row r="6" spans="1:17" x14ac:dyDescent="0.35">
      <c r="A6" s="1" t="s">
        <v>199</v>
      </c>
      <c r="B6" s="1"/>
      <c r="C6" s="1"/>
      <c r="D6" s="1"/>
      <c r="E6" s="1"/>
      <c r="M6">
        <v>40</v>
      </c>
      <c r="N6" t="s">
        <v>190</v>
      </c>
      <c r="O6">
        <f t="shared" ca="1" si="0"/>
        <v>6.5169256943105769E-2</v>
      </c>
    </row>
    <row r="7" spans="1:17" x14ac:dyDescent="0.35">
      <c r="A7" s="1"/>
      <c r="B7" s="1"/>
      <c r="C7" s="1"/>
      <c r="D7" s="1"/>
      <c r="E7" s="1"/>
      <c r="H7" t="s">
        <v>1</v>
      </c>
      <c r="M7">
        <v>50</v>
      </c>
      <c r="N7" t="s">
        <v>191</v>
      </c>
      <c r="O7">
        <f t="shared" ca="1" si="0"/>
        <v>7.9770372460888556E-2</v>
      </c>
      <c r="Q7" s="1" t="s">
        <v>208</v>
      </c>
    </row>
    <row r="8" spans="1:17" x14ac:dyDescent="0.35">
      <c r="L8" t="s">
        <v>7</v>
      </c>
      <c r="M8">
        <v>60</v>
      </c>
      <c r="N8" t="s">
        <v>192</v>
      </c>
      <c r="O8">
        <f t="shared" ca="1" si="0"/>
        <v>9.78741024860042E-2</v>
      </c>
    </row>
    <row r="9" spans="1:17" x14ac:dyDescent="0.35">
      <c r="L9">
        <f>2*L10</f>
        <v>0.46054837345054489</v>
      </c>
      <c r="M9">
        <v>70</v>
      </c>
      <c r="N9" t="s">
        <v>193</v>
      </c>
      <c r="O9">
        <f t="shared" ca="1" si="0"/>
        <v>0.12279806970121609</v>
      </c>
      <c r="Q9" t="s">
        <v>214</v>
      </c>
    </row>
    <row r="10" spans="1:17" x14ac:dyDescent="0.35">
      <c r="C10">
        <f>L9</f>
        <v>0.46054837345054489</v>
      </c>
      <c r="H10" t="s">
        <v>4</v>
      </c>
      <c r="I10" s="1">
        <v>0.64</v>
      </c>
      <c r="J10" s="1"/>
      <c r="L10">
        <f>0.01*SUM(K14:K113)</f>
        <v>0.23027418672527245</v>
      </c>
      <c r="M10">
        <v>80</v>
      </c>
      <c r="N10" t="s">
        <v>194</v>
      </c>
      <c r="O10">
        <f t="shared" ca="1" si="0"/>
        <v>0.16438002560550669</v>
      </c>
      <c r="Q10" t="s">
        <v>215</v>
      </c>
    </row>
    <row r="11" spans="1:17" x14ac:dyDescent="0.35">
      <c r="B11">
        <v>0.01</v>
      </c>
      <c r="C11">
        <f t="dataTable" ref="C11:C100" dt2D="0" dtr="0" r1="I10"/>
        <v>1.01</v>
      </c>
      <c r="I11">
        <v>0.5</v>
      </c>
      <c r="L11" t="s">
        <v>6</v>
      </c>
      <c r="M11">
        <v>90</v>
      </c>
      <c r="N11" t="s">
        <v>195</v>
      </c>
      <c r="O11">
        <f t="shared" ca="1" si="0"/>
        <v>0.33404314122487211</v>
      </c>
      <c r="Q11" t="s">
        <v>216</v>
      </c>
    </row>
    <row r="12" spans="1:17" x14ac:dyDescent="0.35">
      <c r="B12">
        <v>0.02</v>
      </c>
      <c r="C12">
        <v>1.01</v>
      </c>
      <c r="H12" t="s">
        <v>2</v>
      </c>
      <c r="I12" t="s">
        <v>3</v>
      </c>
      <c r="J12" t="s">
        <v>213</v>
      </c>
      <c r="K12" t="s">
        <v>5</v>
      </c>
      <c r="M12">
        <v>100</v>
      </c>
      <c r="O12">
        <f t="shared" ref="O12" ca="1" si="1">SUM(OFFSET($I$14,M12,0,10,1))</f>
        <v>0</v>
      </c>
    </row>
    <row r="13" spans="1:17" x14ac:dyDescent="0.35">
      <c r="B13">
        <v>0.03</v>
      </c>
      <c r="C13">
        <v>1.01</v>
      </c>
      <c r="G13">
        <v>0</v>
      </c>
      <c r="H13">
        <f>G13</f>
        <v>0</v>
      </c>
      <c r="I13">
        <f>(1-(1-G13)^$I$10)^(1/$I$10)</f>
        <v>0</v>
      </c>
      <c r="K13">
        <f>H13-I13</f>
        <v>0</v>
      </c>
      <c r="M13" t="s">
        <v>8</v>
      </c>
      <c r="N13" s="3">
        <v>29</v>
      </c>
    </row>
    <row r="14" spans="1:17" x14ac:dyDescent="0.35">
      <c r="B14">
        <v>0.04</v>
      </c>
      <c r="C14">
        <v>1.01</v>
      </c>
      <c r="G14">
        <v>0.01</v>
      </c>
      <c r="H14">
        <f t="shared" ref="H14:H77" si="2">G14</f>
        <v>0.01</v>
      </c>
      <c r="I14">
        <f>(1-(1-G14)^$I$10)^(1/$I$10)</f>
        <v>3.7443990355091639E-4</v>
      </c>
      <c r="J14">
        <f>(1-(1-G14+0.005)^$I$10)^(1/$I$10)</f>
        <v>1.2659270511177533E-4</v>
      </c>
      <c r="K14">
        <f>H14-J14</f>
        <v>9.8734072948882257E-3</v>
      </c>
      <c r="M14" t="s">
        <v>9</v>
      </c>
      <c r="N14" s="3">
        <v>35.299999999999997</v>
      </c>
    </row>
    <row r="15" spans="1:17" ht="108.5" x14ac:dyDescent="0.35">
      <c r="B15">
        <v>0.05</v>
      </c>
      <c r="C15">
        <v>1.0099999999999956</v>
      </c>
      <c r="G15">
        <v>0.02</v>
      </c>
      <c r="H15">
        <f t="shared" si="2"/>
        <v>0.02</v>
      </c>
      <c r="I15">
        <f t="shared" ref="I15:I78" si="3">(1-(1-G15)^$I$10)^(1/$I$10)</f>
        <v>1.1091146211193916E-3</v>
      </c>
      <c r="J15">
        <f t="shared" ref="J15:J78" si="4">(1-(1-G15+0.005)^$I$10)^(1/$I$10)</f>
        <v>7.0654698697792285E-4</v>
      </c>
      <c r="K15">
        <f t="shared" ref="K15:K78" si="5">H15-J15</f>
        <v>1.9293453013022079E-2</v>
      </c>
      <c r="M15" t="s">
        <v>10</v>
      </c>
      <c r="N15" s="3">
        <v>42.7</v>
      </c>
      <c r="Q15" s="2" t="s">
        <v>202</v>
      </c>
    </row>
    <row r="16" spans="1:17" x14ac:dyDescent="0.35">
      <c r="B16">
        <v>0.06</v>
      </c>
      <c r="C16">
        <v>1.0099999999919886</v>
      </c>
      <c r="G16">
        <v>0.03</v>
      </c>
      <c r="H16">
        <f t="shared" si="2"/>
        <v>0.03</v>
      </c>
      <c r="I16">
        <f t="shared" si="3"/>
        <v>2.0958641661944131E-3</v>
      </c>
      <c r="J16">
        <f t="shared" si="4"/>
        <v>1.5740525404477378E-3</v>
      </c>
      <c r="K16">
        <f t="shared" si="5"/>
        <v>2.8425947459552261E-2</v>
      </c>
      <c r="M16" t="s">
        <v>11</v>
      </c>
      <c r="N16" s="3">
        <v>42.7</v>
      </c>
    </row>
    <row r="17" spans="1:19" x14ac:dyDescent="0.35">
      <c r="A17" t="s">
        <v>4</v>
      </c>
      <c r="B17">
        <v>7.0000000000000007E-2</v>
      </c>
      <c r="C17">
        <v>1.0099999988377402</v>
      </c>
      <c r="G17">
        <v>0.04</v>
      </c>
      <c r="H17">
        <f t="shared" si="2"/>
        <v>0.04</v>
      </c>
      <c r="I17">
        <f t="shared" si="3"/>
        <v>3.2948325207983842E-3</v>
      </c>
      <c r="J17">
        <f t="shared" si="4"/>
        <v>2.6705027743249101E-3</v>
      </c>
      <c r="K17">
        <f t="shared" si="5"/>
        <v>3.7329497225675093E-2</v>
      </c>
      <c r="M17" t="s">
        <v>12</v>
      </c>
      <c r="N17" s="3">
        <v>31.5</v>
      </c>
    </row>
    <row r="18" spans="1:19" x14ac:dyDescent="0.35">
      <c r="B18">
        <v>0.08</v>
      </c>
      <c r="C18">
        <v>1.0099999615808486</v>
      </c>
      <c r="G18">
        <v>0.05</v>
      </c>
      <c r="H18">
        <f t="shared" si="2"/>
        <v>0.05</v>
      </c>
      <c r="I18">
        <f t="shared" si="3"/>
        <v>4.6829353119492356E-3</v>
      </c>
      <c r="J18">
        <f t="shared" si="4"/>
        <v>3.9663352935272239E-3</v>
      </c>
      <c r="K18">
        <f t="shared" si="5"/>
        <v>4.6033664706472778E-2</v>
      </c>
      <c r="M18" t="s">
        <v>13</v>
      </c>
      <c r="N18" s="3">
        <v>34.9</v>
      </c>
      <c r="Q18" t="s">
        <v>209</v>
      </c>
    </row>
    <row r="19" spans="1:19" x14ac:dyDescent="0.35">
      <c r="B19">
        <v>0.09</v>
      </c>
      <c r="C19">
        <v>1.0099994984326435</v>
      </c>
      <c r="G19">
        <v>0.06</v>
      </c>
      <c r="H19">
        <f t="shared" si="2"/>
        <v>0.06</v>
      </c>
      <c r="I19">
        <f t="shared" si="3"/>
        <v>6.2446977245477261E-3</v>
      </c>
      <c r="J19">
        <f t="shared" si="4"/>
        <v>5.4428867231083701E-3</v>
      </c>
      <c r="K19">
        <f t="shared" si="5"/>
        <v>5.4557113276891625E-2</v>
      </c>
      <c r="M19" t="s">
        <v>14</v>
      </c>
      <c r="N19" s="3">
        <v>30.5</v>
      </c>
    </row>
    <row r="20" spans="1:19" x14ac:dyDescent="0.35">
      <c r="B20">
        <v>0.1</v>
      </c>
      <c r="C20">
        <v>1.0099964602896818</v>
      </c>
      <c r="G20">
        <v>7.0000000000000007E-2</v>
      </c>
      <c r="H20">
        <f t="shared" si="2"/>
        <v>7.0000000000000007E-2</v>
      </c>
      <c r="I20">
        <f t="shared" si="3"/>
        <v>7.9688959859470897E-3</v>
      </c>
      <c r="J20">
        <f t="shared" si="4"/>
        <v>7.0870772087396018E-3</v>
      </c>
      <c r="K20">
        <f t="shared" si="5"/>
        <v>6.2912922791260401E-2</v>
      </c>
      <c r="M20" t="s">
        <v>15</v>
      </c>
      <c r="N20" s="3">
        <v>33.700000000000003</v>
      </c>
      <c r="Q20">
        <f>MIN(N13:N186)</f>
        <v>24.6</v>
      </c>
    </row>
    <row r="21" spans="1:19" x14ac:dyDescent="0.35">
      <c r="B21">
        <v>0.11</v>
      </c>
      <c r="C21">
        <v>1.0099836625824761</v>
      </c>
      <c r="G21">
        <v>0.08</v>
      </c>
      <c r="H21">
        <f t="shared" si="2"/>
        <v>0.08</v>
      </c>
      <c r="I21">
        <f t="shared" si="3"/>
        <v>9.846977322637649E-3</v>
      </c>
      <c r="J21">
        <f t="shared" si="4"/>
        <v>8.8891578244678568E-3</v>
      </c>
      <c r="K21">
        <f t="shared" si="5"/>
        <v>7.1110842175532152E-2</v>
      </c>
      <c r="M21" t="s">
        <v>16</v>
      </c>
      <c r="S21" t="s">
        <v>212</v>
      </c>
    </row>
    <row r="22" spans="1:19" x14ac:dyDescent="0.35">
      <c r="B22">
        <v>0.12</v>
      </c>
      <c r="C22">
        <v>1.0099443252582565</v>
      </c>
      <c r="G22">
        <v>0.09</v>
      </c>
      <c r="H22">
        <f t="shared" si="2"/>
        <v>0.09</v>
      </c>
      <c r="I22">
        <f t="shared" si="3"/>
        <v>1.1872201979933833E-2</v>
      </c>
      <c r="J22">
        <f t="shared" si="4"/>
        <v>1.08415626684687E-2</v>
      </c>
      <c r="K22">
        <f t="shared" si="5"/>
        <v>7.9158437331531301E-2</v>
      </c>
      <c r="M22" t="s">
        <v>17</v>
      </c>
      <c r="N22">
        <v>32</v>
      </c>
      <c r="Q22" t="s">
        <v>204</v>
      </c>
    </row>
    <row r="23" spans="1:19" x14ac:dyDescent="0.35">
      <c r="B23">
        <v>0.13</v>
      </c>
      <c r="C23">
        <v>1.009848196248984</v>
      </c>
      <c r="G23">
        <v>0.1</v>
      </c>
      <c r="H23">
        <f t="shared" si="2"/>
        <v>0.1</v>
      </c>
      <c r="I23">
        <f t="shared" si="3"/>
        <v>1.4039130767136594E-2</v>
      </c>
      <c r="J23">
        <f t="shared" si="4"/>
        <v>1.2938252322820658E-2</v>
      </c>
      <c r="K23">
        <f t="shared" si="5"/>
        <v>8.7061747677179349E-2</v>
      </c>
      <c r="M23" t="s">
        <v>18</v>
      </c>
      <c r="N23">
        <v>26</v>
      </c>
      <c r="Q23" t="s">
        <v>205</v>
      </c>
      <c r="R23" t="s">
        <v>210</v>
      </c>
    </row>
    <row r="24" spans="1:19" x14ac:dyDescent="0.35">
      <c r="B24">
        <v>0.14000000000000001</v>
      </c>
      <c r="C24">
        <v>1.0096501137945948</v>
      </c>
      <c r="G24">
        <v>0.11</v>
      </c>
      <c r="H24">
        <f t="shared" si="2"/>
        <v>0.11</v>
      </c>
      <c r="I24">
        <f t="shared" si="3"/>
        <v>1.6343297297654529E-2</v>
      </c>
      <c r="J24">
        <f t="shared" si="4"/>
        <v>1.517430702035138E-2</v>
      </c>
      <c r="K24">
        <f t="shared" si="5"/>
        <v>9.4825692979648615E-2</v>
      </c>
      <c r="M24" t="s">
        <v>19</v>
      </c>
      <c r="N24">
        <v>27.6</v>
      </c>
      <c r="Q24" t="s">
        <v>206</v>
      </c>
      <c r="R24" t="s">
        <v>211</v>
      </c>
    </row>
    <row r="25" spans="1:19" x14ac:dyDescent="0.35">
      <c r="B25">
        <v>0.15</v>
      </c>
      <c r="C25">
        <v>1.0092914346897592</v>
      </c>
      <c r="G25">
        <v>0.12</v>
      </c>
      <c r="H25">
        <f t="shared" si="2"/>
        <v>0.12</v>
      </c>
      <c r="I25">
        <f t="shared" si="3"/>
        <v>1.878098723165059E-2</v>
      </c>
      <c r="J25">
        <f t="shared" si="4"/>
        <v>1.7545659174968684E-2</v>
      </c>
      <c r="K25">
        <f t="shared" si="5"/>
        <v>0.10245434082503131</v>
      </c>
      <c r="M25" t="s">
        <v>20</v>
      </c>
      <c r="N25">
        <v>53.3</v>
      </c>
    </row>
    <row r="26" spans="1:19" x14ac:dyDescent="0.35">
      <c r="B26">
        <v>0.16</v>
      </c>
      <c r="C26">
        <v>1.0087036079487226</v>
      </c>
      <c r="G26">
        <v>0.13</v>
      </c>
      <c r="H26">
        <f t="shared" si="2"/>
        <v>0.13</v>
      </c>
      <c r="I26">
        <f t="shared" si="3"/>
        <v>2.1349083446050847E-2</v>
      </c>
      <c r="J26">
        <f t="shared" si="4"/>
        <v>2.0048909334312488E-2</v>
      </c>
      <c r="K26">
        <f t="shared" si="5"/>
        <v>0.10995109066568752</v>
      </c>
      <c r="M26" t="s">
        <v>21</v>
      </c>
      <c r="N26">
        <v>43.5</v>
      </c>
    </row>
    <row r="27" spans="1:19" x14ac:dyDescent="0.35">
      <c r="B27">
        <v>0.17</v>
      </c>
      <c r="C27">
        <v>1.007812761764955</v>
      </c>
      <c r="G27">
        <v>0.14000000000000001</v>
      </c>
      <c r="H27">
        <f t="shared" si="2"/>
        <v>0.14000000000000001</v>
      </c>
      <c r="I27">
        <f t="shared" si="3"/>
        <v>2.4044953854489501E-2</v>
      </c>
      <c r="J27">
        <f t="shared" si="4"/>
        <v>2.2681194869965181E-2</v>
      </c>
      <c r="K27">
        <f t="shared" si="5"/>
        <v>0.11731880513003483</v>
      </c>
      <c r="M27" t="s">
        <v>22</v>
      </c>
      <c r="N27">
        <v>38.700000000000003</v>
      </c>
    </row>
    <row r="28" spans="1:19" x14ac:dyDescent="0.35">
      <c r="B28">
        <v>0.18</v>
      </c>
      <c r="C28">
        <v>1.0065443179014397</v>
      </c>
      <c r="G28">
        <v>0.15</v>
      </c>
      <c r="H28">
        <f t="shared" si="2"/>
        <v>0.15</v>
      </c>
      <c r="I28">
        <f t="shared" si="3"/>
        <v>2.686636793606164E-2</v>
      </c>
      <c r="J28">
        <f t="shared" si="4"/>
        <v>2.5440093502352792E-2</v>
      </c>
      <c r="K28">
        <f t="shared" si="5"/>
        <v>0.1245599064976472</v>
      </c>
      <c r="M28" t="s">
        <v>23</v>
      </c>
      <c r="N28">
        <v>48.4</v>
      </c>
    </row>
    <row r="29" spans="1:19" x14ac:dyDescent="0.35">
      <c r="B29">
        <v>0.19</v>
      </c>
      <c r="C29">
        <v>1.0048270019259438</v>
      </c>
      <c r="G29">
        <v>0.16</v>
      </c>
      <c r="H29">
        <f t="shared" si="2"/>
        <v>0.16</v>
      </c>
      <c r="I29">
        <f t="shared" si="3"/>
        <v>2.9811433237786379E-2</v>
      </c>
      <c r="J29">
        <f t="shared" si="4"/>
        <v>2.8323550681462504E-2</v>
      </c>
      <c r="K29">
        <f t="shared" si="5"/>
        <v>0.1316764493185375</v>
      </c>
      <c r="M29" t="s">
        <v>24</v>
      </c>
      <c r="N29">
        <v>33</v>
      </c>
    </row>
    <row r="30" spans="1:19" x14ac:dyDescent="0.35">
      <c r="B30">
        <v>0.2</v>
      </c>
      <c r="C30">
        <v>1.0025959539513472</v>
      </c>
      <c r="G30">
        <v>0.17</v>
      </c>
      <c r="H30">
        <f t="shared" si="2"/>
        <v>0.17</v>
      </c>
      <c r="I30">
        <f t="shared" si="3"/>
        <v>3.2878546167861483E-2</v>
      </c>
      <c r="J30">
        <f t="shared" si="4"/>
        <v>3.1329823808025098E-2</v>
      </c>
      <c r="K30">
        <f t="shared" si="5"/>
        <v>0.13867017619197491</v>
      </c>
      <c r="M30" t="s">
        <v>25</v>
      </c>
      <c r="N30">
        <v>60.5</v>
      </c>
    </row>
    <row r="31" spans="1:19" x14ac:dyDescent="0.35">
      <c r="B31">
        <v>0.21</v>
      </c>
      <c r="C31">
        <v>0.99979488174095443</v>
      </c>
      <c r="G31">
        <v>0.18</v>
      </c>
      <c r="H31">
        <f t="shared" si="2"/>
        <v>0.18</v>
      </c>
      <c r="I31">
        <f t="shared" si="3"/>
        <v>3.6066353262904659E-2</v>
      </c>
      <c r="J31">
        <f t="shared" si="4"/>
        <v>3.4457438654910737E-2</v>
      </c>
      <c r="K31">
        <f t="shared" si="5"/>
        <v>0.14554256134508925</v>
      </c>
      <c r="M31" t="s">
        <v>26</v>
      </c>
      <c r="N31">
        <v>48.4</v>
      </c>
    </row>
    <row r="32" spans="1:19" x14ac:dyDescent="0.35">
      <c r="B32">
        <v>0.22</v>
      </c>
      <c r="C32">
        <v>0.99637733551322116</v>
      </c>
      <c r="G32">
        <v>0.19</v>
      </c>
      <c r="H32">
        <f t="shared" si="2"/>
        <v>0.19</v>
      </c>
      <c r="I32">
        <f t="shared" si="3"/>
        <v>3.9373720294799561E-2</v>
      </c>
      <c r="J32">
        <f t="shared" si="4"/>
        <v>3.7705154827808271E-2</v>
      </c>
      <c r="K32">
        <f t="shared" si="5"/>
        <v>0.15229484517219172</v>
      </c>
      <c r="M32" t="s">
        <v>27</v>
      </c>
      <c r="N32">
        <v>36</v>
      </c>
    </row>
    <row r="33" spans="2:14" x14ac:dyDescent="0.35">
      <c r="B33">
        <v>0.23</v>
      </c>
      <c r="C33">
        <v>0.99230724778554991</v>
      </c>
      <c r="G33">
        <v>0.2</v>
      </c>
      <c r="H33">
        <f t="shared" si="2"/>
        <v>0.2</v>
      </c>
      <c r="I33">
        <f t="shared" si="3"/>
        <v>4.2799707355391868E-2</v>
      </c>
      <c r="J33">
        <f t="shared" si="4"/>
        <v>4.1071938056650673E-2</v>
      </c>
      <c r="K33">
        <f t="shared" si="5"/>
        <v>0.15892806194334935</v>
      </c>
      <c r="M33" t="s">
        <v>28</v>
      </c>
      <c r="N33">
        <v>39.799999999999997</v>
      </c>
    </row>
    <row r="34" spans="2:14" x14ac:dyDescent="0.35">
      <c r="B34">
        <v>0.24</v>
      </c>
      <c r="C34">
        <v>0.98755889953658782</v>
      </c>
      <c r="G34">
        <v>0.21</v>
      </c>
      <c r="H34">
        <f t="shared" si="2"/>
        <v>0.21</v>
      </c>
      <c r="I34">
        <f t="shared" si="3"/>
        <v>4.634354857587486E-2</v>
      </c>
      <c r="J34">
        <f t="shared" si="4"/>
        <v>4.4556937740259261E-2</v>
      </c>
      <c r="K34">
        <f t="shared" si="5"/>
        <v>0.16544306225974073</v>
      </c>
      <c r="M34" t="s">
        <v>29</v>
      </c>
      <c r="N34">
        <v>33.4</v>
      </c>
    </row>
    <row r="35" spans="2:14" x14ac:dyDescent="0.35">
      <c r="B35">
        <v>0.25</v>
      </c>
      <c r="C35">
        <v>0.98211646640141081</v>
      </c>
      <c r="G35">
        <v>0.22</v>
      </c>
      <c r="H35">
        <f t="shared" si="2"/>
        <v>0.22</v>
      </c>
      <c r="I35">
        <f t="shared" si="3"/>
        <v>5.0004635494110217E-2</v>
      </c>
      <c r="J35">
        <f t="shared" si="4"/>
        <v>4.8159468595403432E-2</v>
      </c>
      <c r="K35">
        <f t="shared" si="5"/>
        <v>0.17184053140459657</v>
      </c>
      <c r="M35" t="s">
        <v>30</v>
      </c>
      <c r="N35">
        <v>30.8</v>
      </c>
    </row>
    <row r="36" spans="2:14" x14ac:dyDescent="0.35">
      <c r="B36">
        <v>0.26</v>
      </c>
      <c r="C36">
        <v>0.97597327889466456</v>
      </c>
      <c r="G36">
        <v>0.23</v>
      </c>
      <c r="H36">
        <f t="shared" si="2"/>
        <v>0.23</v>
      </c>
      <c r="I36">
        <f t="shared" si="3"/>
        <v>5.3782503333276777E-2</v>
      </c>
      <c r="J36">
        <f t="shared" si="4"/>
        <v>5.1878995559320469E-2</v>
      </c>
      <c r="K36">
        <f t="shared" si="5"/>
        <v>0.17812100444067955</v>
      </c>
      <c r="M36" t="s">
        <v>31</v>
      </c>
      <c r="N36">
        <v>42.8</v>
      </c>
    </row>
    <row r="37" spans="2:14" x14ac:dyDescent="0.35">
      <c r="B37">
        <v>0.27</v>
      </c>
      <c r="C37">
        <v>0.96913090671689528</v>
      </c>
      <c r="G37">
        <v>0.24</v>
      </c>
      <c r="H37">
        <f t="shared" si="2"/>
        <v>0.24</v>
      </c>
      <c r="I37">
        <f t="shared" si="3"/>
        <v>5.7676819634144075E-2</v>
      </c>
      <c r="J37">
        <f t="shared" si="4"/>
        <v>5.5715121305814665E-2</v>
      </c>
      <c r="K37">
        <f t="shared" si="5"/>
        <v>0.18428487869418533</v>
      </c>
      <c r="M37" t="s">
        <v>32</v>
      </c>
      <c r="N37">
        <v>33.700000000000003</v>
      </c>
    </row>
    <row r="38" spans="2:14" x14ac:dyDescent="0.35">
      <c r="B38">
        <v>0.28000000000000003</v>
      </c>
      <c r="C38">
        <v>0.961598153408316</v>
      </c>
      <c r="G38">
        <v>0.25</v>
      </c>
      <c r="H38">
        <f t="shared" si="2"/>
        <v>0.25</v>
      </c>
      <c r="I38">
        <f t="shared" si="3"/>
        <v>6.1687374813421181E-2</v>
      </c>
      <c r="J38">
        <f t="shared" si="4"/>
        <v>5.9667575887339813E-2</v>
      </c>
      <c r="K38">
        <f t="shared" si="5"/>
        <v>0.19033242411266019</v>
      </c>
      <c r="M38" t="s">
        <v>33</v>
      </c>
      <c r="N38">
        <v>42.7</v>
      </c>
    </row>
    <row r="39" spans="2:14" x14ac:dyDescent="0.35">
      <c r="B39">
        <v>0.28999999999999998</v>
      </c>
      <c r="C39">
        <v>0.9533900261504944</v>
      </c>
      <c r="G39">
        <v>0.26</v>
      </c>
      <c r="H39">
        <f t="shared" si="2"/>
        <v>0.26</v>
      </c>
      <c r="I39">
        <f t="shared" si="3"/>
        <v>6.5814074316797214E-2</v>
      </c>
      <c r="J39">
        <f t="shared" si="4"/>
        <v>6.3736208127138649E-2</v>
      </c>
      <c r="K39">
        <f t="shared" si="5"/>
        <v>0.19626379187286136</v>
      </c>
      <c r="M39" t="s">
        <v>34</v>
      </c>
      <c r="N39">
        <v>56.2</v>
      </c>
    </row>
    <row r="40" spans="2:14" x14ac:dyDescent="0.35">
      <c r="B40">
        <v>0.3</v>
      </c>
      <c r="C40">
        <v>0.94452672727123754</v>
      </c>
      <c r="G40">
        <v>0.27</v>
      </c>
      <c r="H40">
        <f t="shared" si="2"/>
        <v>0.27</v>
      </c>
      <c r="I40">
        <f t="shared" si="3"/>
        <v>7.0056932107374473E-2</v>
      </c>
      <c r="J40">
        <f t="shared" si="4"/>
        <v>6.7920978468626866E-2</v>
      </c>
      <c r="K40">
        <f t="shared" si="5"/>
        <v>0.20207902153137314</v>
      </c>
      <c r="M40" t="s">
        <v>35</v>
      </c>
      <c r="N40">
        <v>43.3</v>
      </c>
    </row>
    <row r="41" spans="2:14" x14ac:dyDescent="0.35">
      <c r="B41">
        <v>0.31</v>
      </c>
      <c r="C41">
        <v>0.93503269914870712</v>
      </c>
      <c r="G41">
        <v>0.28000000000000003</v>
      </c>
      <c r="H41">
        <f t="shared" si="2"/>
        <v>0.28000000000000003</v>
      </c>
      <c r="I41">
        <f t="shared" si="3"/>
        <v>7.4416065284944211E-2</v>
      </c>
      <c r="J41">
        <f t="shared" si="4"/>
        <v>7.2221953051932228E-2</v>
      </c>
      <c r="K41">
        <f t="shared" si="5"/>
        <v>0.20777804694806778</v>
      </c>
      <c r="M41" t="s">
        <v>36</v>
      </c>
      <c r="N41">
        <v>50.5</v>
      </c>
    </row>
    <row r="42" spans="2:14" x14ac:dyDescent="0.35">
      <c r="B42">
        <v>0.32</v>
      </c>
      <c r="C42">
        <v>0.92493574252352917</v>
      </c>
      <c r="G42">
        <v>0.28999999999999998</v>
      </c>
      <c r="H42">
        <f t="shared" si="2"/>
        <v>0.28999999999999998</v>
      </c>
      <c r="I42">
        <f t="shared" si="3"/>
        <v>7.8891689673675505E-2</v>
      </c>
      <c r="J42">
        <f t="shared" si="4"/>
        <v>7.6639298835444111E-2</v>
      </c>
      <c r="K42">
        <f t="shared" si="5"/>
        <v>0.21336070116455585</v>
      </c>
      <c r="M42" t="s">
        <v>37</v>
      </c>
      <c r="N42">
        <v>42.2</v>
      </c>
    </row>
    <row r="43" spans="2:14" x14ac:dyDescent="0.35">
      <c r="B43">
        <v>0.33</v>
      </c>
      <c r="C43">
        <v>0.91426621932129792</v>
      </c>
      <c r="G43">
        <v>0.3</v>
      </c>
      <c r="H43">
        <f t="shared" si="2"/>
        <v>0.3</v>
      </c>
      <c r="I43">
        <f t="shared" si="3"/>
        <v>8.3484116248570606E-2</v>
      </c>
      <c r="J43">
        <f t="shared" si="4"/>
        <v>8.1173279617337016E-2</v>
      </c>
      <c r="K43">
        <f t="shared" si="5"/>
        <v>0.21882672038266299</v>
      </c>
      <c r="M43" t="s">
        <v>38</v>
      </c>
      <c r="N43">
        <v>53.5</v>
      </c>
    </row>
    <row r="44" spans="2:14" x14ac:dyDescent="0.35">
      <c r="B44">
        <v>0.34</v>
      </c>
      <c r="C44">
        <v>0.90305634451275607</v>
      </c>
      <c r="G44">
        <v>0.31</v>
      </c>
      <c r="H44">
        <f t="shared" si="2"/>
        <v>0.31</v>
      </c>
      <c r="I44">
        <f t="shared" si="3"/>
        <v>8.8193748296870225E-2</v>
      </c>
      <c r="J44">
        <f t="shared" si="4"/>
        <v>8.5824252841085316E-2</v>
      </c>
      <c r="K44">
        <f t="shared" si="5"/>
        <v>0.2241757471589147</v>
      </c>
      <c r="M44" t="s">
        <v>39</v>
      </c>
      <c r="N44">
        <v>64.3</v>
      </c>
    </row>
    <row r="45" spans="2:14" x14ac:dyDescent="0.35">
      <c r="B45">
        <v>0.35</v>
      </c>
      <c r="C45">
        <v>0.8913395668530707</v>
      </c>
      <c r="G45">
        <v>0.32</v>
      </c>
      <c r="H45">
        <f t="shared" si="2"/>
        <v>0.32</v>
      </c>
      <c r="I45">
        <f t="shared" si="3"/>
        <v>9.302107923116866E-2</v>
      </c>
      <c r="J45">
        <f t="shared" si="4"/>
        <v>9.0592667092010123E-2</v>
      </c>
      <c r="K45">
        <f t="shared" si="5"/>
        <v>0.22940733290798987</v>
      </c>
      <c r="M45" t="s">
        <v>40</v>
      </c>
      <c r="N45">
        <v>42.1</v>
      </c>
    </row>
    <row r="46" spans="2:14" x14ac:dyDescent="0.35">
      <c r="B46">
        <v>0.36</v>
      </c>
      <c r="C46">
        <v>0.8791500351444701</v>
      </c>
      <c r="G46">
        <v>0.33</v>
      </c>
      <c r="H46">
        <f t="shared" si="2"/>
        <v>0.33</v>
      </c>
      <c r="I46">
        <f t="shared" si="3"/>
        <v>9.7966690987598554E-2</v>
      </c>
      <c r="J46">
        <f t="shared" si="4"/>
        <v>9.5479060210350353E-2</v>
      </c>
      <c r="K46">
        <f t="shared" si="5"/>
        <v>0.23452093978964966</v>
      </c>
      <c r="M46" t="s">
        <v>41</v>
      </c>
      <c r="N46">
        <v>40.200000000000003</v>
      </c>
    </row>
    <row r="47" spans="2:14" x14ac:dyDescent="0.35">
      <c r="B47">
        <v>0.37</v>
      </c>
      <c r="C47">
        <v>0.86652214461304</v>
      </c>
      <c r="G47">
        <v>0.34</v>
      </c>
      <c r="H47">
        <f t="shared" si="2"/>
        <v>0.34</v>
      </c>
      <c r="I47">
        <f t="shared" si="3"/>
        <v>0.10303125295598953</v>
      </c>
      <c r="J47">
        <f t="shared" si="4"/>
        <v>0.10048405796132301</v>
      </c>
      <c r="K47">
        <f t="shared" si="5"/>
        <v>0.23951594203867702</v>
      </c>
      <c r="M47" t="s">
        <v>42</v>
      </c>
      <c r="N47">
        <v>48.5</v>
      </c>
    </row>
    <row r="48" spans="2:14" x14ac:dyDescent="0.35">
      <c r="B48">
        <v>0.38</v>
      </c>
      <c r="C48">
        <v>0.85349015679444107</v>
      </c>
      <c r="G48">
        <v>0.35</v>
      </c>
      <c r="H48">
        <f t="shared" si="2"/>
        <v>0.35</v>
      </c>
      <c r="I48">
        <f t="shared" si="3"/>
        <v>0.10821552140011303</v>
      </c>
      <c r="J48">
        <f t="shared" si="4"/>
        <v>0.10560837321493635</v>
      </c>
      <c r="K48">
        <f t="shared" si="5"/>
        <v>0.24439162678506363</v>
      </c>
      <c r="M48" t="s">
        <v>43</v>
      </c>
      <c r="N48">
        <v>43.2</v>
      </c>
    </row>
    <row r="49" spans="2:14" x14ac:dyDescent="0.35">
      <c r="B49">
        <v>0.39</v>
      </c>
      <c r="C49">
        <v>0.8400878857534787</v>
      </c>
      <c r="G49">
        <v>0.36</v>
      </c>
      <c r="H49">
        <f t="shared" si="2"/>
        <v>0.36</v>
      </c>
      <c r="I49">
        <f t="shared" si="3"/>
        <v>0.11352033933552565</v>
      </c>
      <c r="J49">
        <f t="shared" si="4"/>
        <v>0.11085280559856629</v>
      </c>
      <c r="K49">
        <f t="shared" si="5"/>
        <v>0.24914719440143368</v>
      </c>
      <c r="M49" t="s">
        <v>44</v>
      </c>
      <c r="N49">
        <v>32</v>
      </c>
    </row>
    <row r="50" spans="2:14" x14ac:dyDescent="0.35">
      <c r="B50">
        <v>0.4</v>
      </c>
      <c r="C50">
        <v>0.82634844333691837</v>
      </c>
      <c r="G50">
        <v>0.37</v>
      </c>
      <c r="H50">
        <f t="shared" si="2"/>
        <v>0.37</v>
      </c>
      <c r="I50">
        <f t="shared" si="3"/>
        <v>0.11894663684053312</v>
      </c>
      <c r="J50">
        <f t="shared" si="4"/>
        <v>0.11621824159396363</v>
      </c>
      <c r="K50">
        <f t="shared" si="5"/>
        <v>0.25378175840603634</v>
      </c>
      <c r="M50" t="s">
        <v>45</v>
      </c>
    </row>
    <row r="51" spans="2:14" x14ac:dyDescent="0.35">
      <c r="B51">
        <v>0.41</v>
      </c>
      <c r="C51">
        <v>0.81230403633695547</v>
      </c>
      <c r="G51">
        <v>0.38</v>
      </c>
      <c r="H51">
        <f t="shared" si="2"/>
        <v>0.38</v>
      </c>
      <c r="I51">
        <f t="shared" si="3"/>
        <v>0.12449543178273996</v>
      </c>
      <c r="J51">
        <f t="shared" si="4"/>
        <v>0.1217056550578032</v>
      </c>
      <c r="K51">
        <f t="shared" si="5"/>
        <v>0.25829434494219683</v>
      </c>
      <c r="M51" t="s">
        <v>46</v>
      </c>
      <c r="N51">
        <v>34.299999999999997</v>
      </c>
    </row>
    <row r="52" spans="2:14" x14ac:dyDescent="0.35">
      <c r="B52">
        <v>0.42</v>
      </c>
      <c r="C52">
        <v>0.79798580881827974</v>
      </c>
      <c r="G52">
        <v>0.39</v>
      </c>
      <c r="H52">
        <f t="shared" si="2"/>
        <v>0.39</v>
      </c>
      <c r="I52">
        <f t="shared" si="3"/>
        <v>0.13016783094978693</v>
      </c>
      <c r="J52">
        <f t="shared" si="4"/>
        <v>0.12731610815139469</v>
      </c>
      <c r="K52">
        <f t="shared" si="5"/>
        <v>0.2626838918486053</v>
      </c>
      <c r="M52" t="s">
        <v>47</v>
      </c>
      <c r="N52">
        <v>26.1</v>
      </c>
    </row>
    <row r="53" spans="2:14" x14ac:dyDescent="0.35">
      <c r="B53">
        <v>0.43</v>
      </c>
      <c r="C53">
        <v>0.78342372335569099</v>
      </c>
      <c r="G53">
        <v>0.4</v>
      </c>
      <c r="H53">
        <f t="shared" si="2"/>
        <v>0.4</v>
      </c>
      <c r="I53">
        <f t="shared" si="3"/>
        <v>0.13596503157840659</v>
      </c>
      <c r="J53">
        <f t="shared" si="4"/>
        <v>0.13305075267098487</v>
      </c>
      <c r="K53">
        <f t="shared" si="5"/>
        <v>0.26694924732901515</v>
      </c>
      <c r="M53" t="s">
        <v>48</v>
      </c>
      <c r="N53">
        <v>29.1</v>
      </c>
    </row>
    <row r="54" spans="2:14" x14ac:dyDescent="0.35">
      <c r="B54">
        <v>0.44</v>
      </c>
      <c r="C54">
        <v>0.76864647548483578</v>
      </c>
      <c r="G54">
        <v>0.41</v>
      </c>
      <c r="H54">
        <f t="shared" si="2"/>
        <v>0.41</v>
      </c>
      <c r="I54">
        <f t="shared" si="3"/>
        <v>0.14188832328103543</v>
      </c>
      <c r="J54">
        <f t="shared" si="4"/>
        <v>0.13891083177538166</v>
      </c>
      <c r="K54">
        <f t="shared" si="5"/>
        <v>0.27108916822461832</v>
      </c>
      <c r="M54" t="s">
        <v>49</v>
      </c>
      <c r="N54">
        <v>45.1</v>
      </c>
    </row>
    <row r="55" spans="2:14" x14ac:dyDescent="0.35">
      <c r="B55">
        <v>0.45</v>
      </c>
      <c r="C55">
        <v>0.7536814362452694</v>
      </c>
      <c r="G55">
        <v>0.42</v>
      </c>
      <c r="H55">
        <f t="shared" si="2"/>
        <v>0.42</v>
      </c>
      <c r="I55">
        <f t="shared" si="3"/>
        <v>0.14793909037403641</v>
      </c>
      <c r="J55">
        <f t="shared" si="4"/>
        <v>0.1448976821125697</v>
      </c>
      <c r="K55">
        <f t="shared" si="5"/>
        <v>0.27510231788743028</v>
      </c>
      <c r="M55" t="s">
        <v>50</v>
      </c>
      <c r="N55">
        <v>47.1</v>
      </c>
    </row>
    <row r="56" spans="2:14" x14ac:dyDescent="0.35">
      <c r="B56">
        <v>0.46</v>
      </c>
      <c r="C56">
        <v>0.73855461826515512</v>
      </c>
      <c r="G56">
        <v>0.43</v>
      </c>
      <c r="H56">
        <f t="shared" si="2"/>
        <v>0.43</v>
      </c>
      <c r="I56">
        <f t="shared" si="3"/>
        <v>0.15411881461624297</v>
      </c>
      <c r="J56">
        <f t="shared" si="4"/>
        <v>0.15101273635171761</v>
      </c>
      <c r="K56">
        <f t="shared" si="5"/>
        <v>0.27898726364828241</v>
      </c>
      <c r="M56" t="s">
        <v>51</v>
      </c>
      <c r="N56">
        <v>45.4</v>
      </c>
    </row>
    <row r="57" spans="2:14" x14ac:dyDescent="0.35">
      <c r="B57">
        <v>0.47</v>
      </c>
      <c r="C57">
        <v>0.72329066138228981</v>
      </c>
      <c r="G57">
        <v>0.44</v>
      </c>
      <c r="H57">
        <f t="shared" si="2"/>
        <v>0.44</v>
      </c>
      <c r="I57">
        <f t="shared" si="3"/>
        <v>0.16042907837115544</v>
      </c>
      <c r="J57">
        <f t="shared" si="4"/>
        <v>0.15725752613159238</v>
      </c>
      <c r="K57">
        <f t="shared" si="5"/>
        <v>0.28274247386840762</v>
      </c>
      <c r="M57" t="s">
        <v>52</v>
      </c>
      <c r="N57">
        <v>30.8</v>
      </c>
    </row>
    <row r="58" spans="2:14" x14ac:dyDescent="0.35">
      <c r="B58">
        <v>0.48</v>
      </c>
      <c r="C58">
        <v>0.70791283430566898</v>
      </c>
      <c r="G58">
        <v>0.45</v>
      </c>
      <c r="H58">
        <f t="shared" si="2"/>
        <v>0.45</v>
      </c>
      <c r="I58">
        <f t="shared" si="3"/>
        <v>0.16687156821078289</v>
      </c>
      <c r="J58">
        <f t="shared" si="4"/>
        <v>0.16363368544103182</v>
      </c>
      <c r="K58">
        <f t="shared" si="5"/>
        <v>0.28636631455896822</v>
      </c>
      <c r="M58" t="s">
        <v>53</v>
      </c>
      <c r="N58">
        <v>41.8</v>
      </c>
    </row>
    <row r="59" spans="2:14" x14ac:dyDescent="0.35">
      <c r="B59">
        <v>0.49</v>
      </c>
      <c r="C59">
        <v>0.69244304928940381</v>
      </c>
      <c r="G59">
        <v>0.46</v>
      </c>
      <c r="H59">
        <f t="shared" si="2"/>
        <v>0.46</v>
      </c>
      <c r="I59">
        <f t="shared" si="3"/>
        <v>0.17344807898396333</v>
      </c>
      <c r="J59">
        <f t="shared" si="4"/>
        <v>0.17014295445186073</v>
      </c>
      <c r="K59">
        <f t="shared" si="5"/>
        <v>0.28985704554813929</v>
      </c>
      <c r="M59" t="s">
        <v>54</v>
      </c>
    </row>
    <row r="60" spans="2:14" x14ac:dyDescent="0.35">
      <c r="B60">
        <v>0.5</v>
      </c>
      <c r="C60">
        <v>0.67690188721388422</v>
      </c>
      <c r="G60">
        <v>0.47</v>
      </c>
      <c r="H60">
        <f t="shared" si="2"/>
        <v>0.47</v>
      </c>
      <c r="I60">
        <f t="shared" si="3"/>
        <v>0.18016051837708458</v>
      </c>
      <c r="J60">
        <f t="shared" si="4"/>
        <v>0.17678718382958966</v>
      </c>
      <c r="K60">
        <f t="shared" si="5"/>
        <v>0.29321281617041028</v>
      </c>
      <c r="M60" t="s">
        <v>55</v>
      </c>
      <c r="N60">
        <v>33.200000000000003</v>
      </c>
    </row>
    <row r="61" spans="2:14" x14ac:dyDescent="0.35">
      <c r="B61">
        <v>0.51</v>
      </c>
      <c r="C61">
        <v>0.66130863084763358</v>
      </c>
      <c r="G61">
        <v>0.48</v>
      </c>
      <c r="H61">
        <f t="shared" si="2"/>
        <v>0.48</v>
      </c>
      <c r="I61">
        <f t="shared" si="3"/>
        <v>0.18701091200059064</v>
      </c>
      <c r="J61">
        <f t="shared" si="4"/>
        <v>0.18356833955249691</v>
      </c>
      <c r="K61">
        <f t="shared" si="5"/>
        <v>0.29643166044750308</v>
      </c>
      <c r="M61" t="s">
        <v>56</v>
      </c>
      <c r="N61">
        <v>33.200000000000003</v>
      </c>
    </row>
    <row r="62" spans="2:14" x14ac:dyDescent="0.35">
      <c r="B62">
        <v>0.52</v>
      </c>
      <c r="C62">
        <v>0.6456813043988</v>
      </c>
      <c r="G62">
        <v>0.49</v>
      </c>
      <c r="H62">
        <f t="shared" si="2"/>
        <v>0.49</v>
      </c>
      <c r="I62">
        <f t="shared" si="3"/>
        <v>0.19400140904060129</v>
      </c>
      <c r="J62">
        <f t="shared" si="4"/>
        <v>0.19048850827538213</v>
      </c>
      <c r="K62">
        <f t="shared" si="5"/>
        <v>0.29951149172461788</v>
      </c>
      <c r="M62" t="s">
        <v>57</v>
      </c>
    </row>
    <row r="63" spans="2:14" x14ac:dyDescent="0.35">
      <c r="B63">
        <v>0.53</v>
      </c>
      <c r="C63">
        <v>0.63003671776026138</v>
      </c>
      <c r="G63">
        <v>0.5</v>
      </c>
      <c r="H63">
        <f t="shared" si="2"/>
        <v>0.5</v>
      </c>
      <c r="I63">
        <f t="shared" si="3"/>
        <v>0.20113428852151236</v>
      </c>
      <c r="J63">
        <f t="shared" si="4"/>
        <v>0.1975499032805062</v>
      </c>
      <c r="K63">
        <f t="shared" si="5"/>
        <v>0.3024500967194938</v>
      </c>
      <c r="M63" t="s">
        <v>58</v>
      </c>
      <c r="N63">
        <v>42.8</v>
      </c>
    </row>
    <row r="64" spans="2:14" x14ac:dyDescent="0.35">
      <c r="B64">
        <v>0.54</v>
      </c>
      <c r="C64">
        <v>0.61439051410993961</v>
      </c>
      <c r="G64">
        <v>0.51</v>
      </c>
      <c r="H64">
        <f t="shared" si="2"/>
        <v>0.51</v>
      </c>
      <c r="I64">
        <f t="shared" si="3"/>
        <v>0.20841196623274227</v>
      </c>
      <c r="J64">
        <f t="shared" si="4"/>
        <v>0.20475487106513035</v>
      </c>
      <c r="K64">
        <f t="shared" si="5"/>
        <v>0.30524512893486966</v>
      </c>
      <c r="M64" t="s">
        <v>59</v>
      </c>
      <c r="N64">
        <v>27.1</v>
      </c>
    </row>
    <row r="65" spans="2:14" x14ac:dyDescent="0.35">
      <c r="B65">
        <v>0.55000000000000004</v>
      </c>
      <c r="C65">
        <v>0.59875721975157181</v>
      </c>
      <c r="G65">
        <v>0.52</v>
      </c>
      <c r="H65">
        <f t="shared" si="2"/>
        <v>0.52</v>
      </c>
      <c r="I65">
        <f t="shared" si="3"/>
        <v>0.21583700238097048</v>
      </c>
      <c r="J65">
        <f t="shared" si="4"/>
        <v>0.2121058986227882</v>
      </c>
      <c r="K65">
        <f t="shared" si="5"/>
        <v>0.30789410137721185</v>
      </c>
      <c r="M65" t="s">
        <v>60</v>
      </c>
      <c r="N65">
        <v>33.1</v>
      </c>
    </row>
    <row r="66" spans="2:14" x14ac:dyDescent="0.35">
      <c r="B66">
        <v>0.56000000000000005</v>
      </c>
      <c r="C66">
        <v>0.58315029527424889</v>
      </c>
      <c r="G66">
        <v>0.53</v>
      </c>
      <c r="H66">
        <f t="shared" si="2"/>
        <v>0.53</v>
      </c>
      <c r="I66">
        <f t="shared" si="3"/>
        <v>0.22341211003850581</v>
      </c>
      <c r="J66">
        <f t="shared" si="4"/>
        <v>0.21960562148413151</v>
      </c>
      <c r="K66">
        <f t="shared" si="5"/>
        <v>0.31039437851586849</v>
      </c>
      <c r="M66" t="s">
        <v>61</v>
      </c>
      <c r="N66">
        <v>41.5</v>
      </c>
    </row>
    <row r="67" spans="2:14" x14ac:dyDescent="0.35">
      <c r="B67">
        <v>0.56999999999999995</v>
      </c>
      <c r="C67">
        <v>0.56758218727488141</v>
      </c>
      <c r="G67">
        <v>0.54</v>
      </c>
      <c r="H67">
        <f t="shared" si="2"/>
        <v>0.54</v>
      </c>
      <c r="I67">
        <f t="shared" si="3"/>
        <v>0.23114016446899824</v>
      </c>
      <c r="J67">
        <f t="shared" si="4"/>
        <v>0.2272568325930989</v>
      </c>
      <c r="K67">
        <f t="shared" si="5"/>
        <v>0.31274316740690111</v>
      </c>
      <c r="M67" t="s">
        <v>62</v>
      </c>
      <c r="N67">
        <v>47.3</v>
      </c>
    </row>
    <row r="68" spans="2:14" x14ac:dyDescent="0.35">
      <c r="B68">
        <v>0.57999999999999996</v>
      </c>
      <c r="C68">
        <v>0.55206438002953617</v>
      </c>
      <c r="G68">
        <v>0.55000000000000004</v>
      </c>
      <c r="H68">
        <f t="shared" si="2"/>
        <v>0.55000000000000004</v>
      </c>
      <c r="I68">
        <f t="shared" si="3"/>
        <v>0.23902421342386335</v>
      </c>
      <c r="J68">
        <f t="shared" si="4"/>
        <v>0.23506249210548394</v>
      </c>
      <c r="K68">
        <f t="shared" si="5"/>
        <v>0.31493750789451613</v>
      </c>
      <c r="M68" t="s">
        <v>63</v>
      </c>
      <c r="N68">
        <v>40</v>
      </c>
    </row>
    <row r="69" spans="2:14" x14ac:dyDescent="0.35">
      <c r="B69">
        <v>0.59</v>
      </c>
      <c r="C69">
        <v>0.53660744662025639</v>
      </c>
      <c r="G69">
        <v>0.56000000000000005</v>
      </c>
      <c r="H69">
        <f t="shared" si="2"/>
        <v>0.56000000000000005</v>
      </c>
      <c r="I69">
        <f t="shared" si="3"/>
        <v>0.24706748851680774</v>
      </c>
      <c r="J69">
        <f t="shared" si="4"/>
        <v>0.24302573821002882</v>
      </c>
      <c r="K69">
        <f t="shared" si="5"/>
        <v>0.31697426178997123</v>
      </c>
      <c r="M69" t="s">
        <v>64</v>
      </c>
      <c r="N69">
        <v>30.1</v>
      </c>
    </row>
    <row r="70" spans="2:14" x14ac:dyDescent="0.35">
      <c r="B70">
        <v>0.6</v>
      </c>
      <c r="C70">
        <v>0.52122109912623815</v>
      </c>
      <c r="G70">
        <v>0.56999999999999995</v>
      </c>
      <c r="H70">
        <f t="shared" si="2"/>
        <v>0.56999999999999995</v>
      </c>
      <c r="I70">
        <f t="shared" si="3"/>
        <v>0.25527341780011065</v>
      </c>
      <c r="J70">
        <f t="shared" si="4"/>
        <v>0.25114989908725316</v>
      </c>
      <c r="K70">
        <f t="shared" si="5"/>
        <v>0.31885010091274679</v>
      </c>
      <c r="M70" t="s">
        <v>65</v>
      </c>
      <c r="N70">
        <v>42.8</v>
      </c>
    </row>
    <row r="71" spans="2:14" x14ac:dyDescent="0.35">
      <c r="B71">
        <v>0.61</v>
      </c>
      <c r="C71">
        <v>0.50591423757444776</v>
      </c>
      <c r="G71">
        <v>0.57999999999999996</v>
      </c>
      <c r="H71">
        <f t="shared" si="2"/>
        <v>0.57999999999999996</v>
      </c>
      <c r="I71">
        <f t="shared" si="3"/>
        <v>0.26364563968527355</v>
      </c>
      <c r="J71">
        <f t="shared" si="4"/>
        <v>0.25943850613879027</v>
      </c>
      <c r="K71">
        <f t="shared" si="5"/>
        <v>0.32056149386120969</v>
      </c>
      <c r="M71" t="s">
        <v>66</v>
      </c>
      <c r="N71">
        <v>36.700000000000003</v>
      </c>
    </row>
    <row r="72" spans="2:14" x14ac:dyDescent="0.35">
      <c r="B72">
        <v>0.62</v>
      </c>
      <c r="C72">
        <v>0.49069499741719824</v>
      </c>
      <c r="G72">
        <v>0.59</v>
      </c>
      <c r="H72">
        <f t="shared" si="2"/>
        <v>0.59</v>
      </c>
      <c r="I72">
        <f t="shared" si="3"/>
        <v>0.27218801837285239</v>
      </c>
      <c r="J72">
        <f t="shared" si="4"/>
        <v>0.26789530864049393</v>
      </c>
      <c r="K72">
        <f t="shared" si="5"/>
        <v>0.32210469135950603</v>
      </c>
      <c r="M72" t="s">
        <v>67</v>
      </c>
      <c r="N72">
        <v>48.7</v>
      </c>
    </row>
    <row r="73" spans="2:14" x14ac:dyDescent="0.35">
      <c r="B73">
        <v>0.63</v>
      </c>
      <c r="C73">
        <v>0.47557079536465552</v>
      </c>
      <c r="G73">
        <v>0.6</v>
      </c>
      <c r="H73">
        <f t="shared" si="2"/>
        <v>0.6</v>
      </c>
      <c r="I73">
        <f t="shared" si="3"/>
        <v>0.28090466098240091</v>
      </c>
      <c r="J73">
        <f t="shared" si="4"/>
        <v>0.27652428999665402</v>
      </c>
      <c r="K73">
        <f t="shared" si="5"/>
        <v>0.32347571000334596</v>
      </c>
      <c r="M73" t="s">
        <v>68</v>
      </c>
      <c r="N73">
        <v>33.700000000000003</v>
      </c>
    </row>
    <row r="74" spans="2:14" x14ac:dyDescent="0.35">
      <c r="B74">
        <v>0.64</v>
      </c>
      <c r="C74">
        <v>0.46054837345054489</v>
      </c>
      <c r="G74">
        <v>0.61</v>
      </c>
      <c r="H74">
        <f t="shared" si="2"/>
        <v>0.61</v>
      </c>
      <c r="I74">
        <f t="shared" si="3"/>
        <v>0.28979993660431053</v>
      </c>
      <c r="J74">
        <f t="shared" si="4"/>
        <v>0.28532968580102402</v>
      </c>
      <c r="K74">
        <f t="shared" si="5"/>
        <v>0.32467031419897596</v>
      </c>
      <c r="M74" t="s">
        <v>69</v>
      </c>
      <c r="N74">
        <v>50.7</v>
      </c>
    </row>
    <row r="75" spans="2:14" x14ac:dyDescent="0.35">
      <c r="B75">
        <v>0.65</v>
      </c>
      <c r="C75">
        <v>0.44563384125082361</v>
      </c>
      <c r="G75">
        <v>0.62</v>
      </c>
      <c r="H75">
        <f t="shared" si="2"/>
        <v>0.62</v>
      </c>
      <c r="I75">
        <f t="shared" si="3"/>
        <v>0.29887849753195778</v>
      </c>
      <c r="J75">
        <f t="shared" si="4"/>
        <v>0.29431600394396684</v>
      </c>
      <c r="K75">
        <f t="shared" si="5"/>
        <v>0.32568399605603315</v>
      </c>
      <c r="M75" t="s">
        <v>70</v>
      </c>
      <c r="N75">
        <v>44.5</v>
      </c>
    </row>
    <row r="76" spans="2:14" x14ac:dyDescent="0.35">
      <c r="B76">
        <v>0.66</v>
      </c>
      <c r="C76">
        <v>0.43083271620919988</v>
      </c>
      <c r="G76">
        <v>0.63</v>
      </c>
      <c r="H76">
        <f t="shared" si="2"/>
        <v>0.63</v>
      </c>
      <c r="I76">
        <f t="shared" si="3"/>
        <v>0.30814530297623915</v>
      </c>
      <c r="J76">
        <f t="shared" si="4"/>
        <v>0.30348804704498911</v>
      </c>
      <c r="K76">
        <f t="shared" si="5"/>
        <v>0.3265119529550109</v>
      </c>
      <c r="M76" t="s">
        <v>71</v>
      </c>
      <c r="N76">
        <v>60.8</v>
      </c>
    </row>
    <row r="77" spans="2:14" x14ac:dyDescent="0.35">
      <c r="B77">
        <v>0.67</v>
      </c>
      <c r="C77">
        <v>0.41614996205109395</v>
      </c>
      <c r="G77">
        <v>0.64</v>
      </c>
      <c r="H77">
        <f t="shared" si="2"/>
        <v>0.64</v>
      </c>
      <c r="I77">
        <f t="shared" si="3"/>
        <v>0.31760564561689869</v>
      </c>
      <c r="J77">
        <f t="shared" si="4"/>
        <v>0.31285093753771376</v>
      </c>
      <c r="K77">
        <f t="shared" si="5"/>
        <v>0.32714906246228626</v>
      </c>
      <c r="M77" t="s">
        <v>72</v>
      </c>
      <c r="N77">
        <v>50.6</v>
      </c>
    </row>
    <row r="78" spans="2:14" x14ac:dyDescent="0.35">
      <c r="B78">
        <v>0.68</v>
      </c>
      <c r="C78">
        <v>0.40159002529009052</v>
      </c>
      <c r="G78">
        <v>0.65</v>
      </c>
      <c r="H78">
        <f t="shared" ref="H78:H113" si="6">G78</f>
        <v>0.65</v>
      </c>
      <c r="I78">
        <f t="shared" si="3"/>
        <v>0.3272651814080284</v>
      </c>
      <c r="J78">
        <f t="shared" si="4"/>
        <v>0.32241014579170024</v>
      </c>
      <c r="K78">
        <f t="shared" si="5"/>
        <v>0.32758985420829978</v>
      </c>
      <c r="M78" t="s">
        <v>73</v>
      </c>
    </row>
    <row r="79" spans="2:14" x14ac:dyDescent="0.35">
      <c r="B79">
        <v>0.69</v>
      </c>
      <c r="C79">
        <v>0.38715686984877989</v>
      </c>
      <c r="G79">
        <v>0.66</v>
      </c>
      <c r="H79">
        <f t="shared" si="6"/>
        <v>0.66</v>
      </c>
      <c r="I79">
        <f t="shared" ref="I79:I113" si="7">(1-(1-G79)^$I$10)^(1/$I$10)</f>
        <v>0.33712996313133992</v>
      </c>
      <c r="J79">
        <f t="shared" ref="J79:J142" si="8">(1-(1-G79+0.005)^$I$10)^(1/$I$10)</f>
        <v>0.3321715217247701</v>
      </c>
      <c r="K79">
        <f t="shared" ref="K79:K113" si="9">H79-J79</f>
        <v>0.32782847827522993</v>
      </c>
      <c r="M79" t="s">
        <v>74</v>
      </c>
      <c r="N79">
        <v>30.6</v>
      </c>
    </row>
    <row r="80" spans="2:14" x14ac:dyDescent="0.35">
      <c r="B80">
        <v>0.7</v>
      </c>
      <c r="C80">
        <v>0.37285400983000117</v>
      </c>
      <c r="G80">
        <v>0.67</v>
      </c>
      <c r="H80">
        <f t="shared" si="6"/>
        <v>0.67</v>
      </c>
      <c r="I80">
        <f t="shared" si="7"/>
        <v>0.34720647828349827</v>
      </c>
      <c r="J80">
        <f t="shared" si="8"/>
        <v>0.34214133044347705</v>
      </c>
      <c r="K80">
        <f t="shared" si="9"/>
        <v>0.32785866955652299</v>
      </c>
      <c r="M80" t="s">
        <v>75</v>
      </c>
      <c r="N80">
        <v>26.9</v>
      </c>
    </row>
    <row r="81" spans="2:14" x14ac:dyDescent="0.35">
      <c r="B81">
        <v>0.71</v>
      </c>
      <c r="C81">
        <v>0.35868454048540843</v>
      </c>
      <c r="G81">
        <v>0.68</v>
      </c>
      <c r="H81">
        <f t="shared" si="6"/>
        <v>0.68</v>
      </c>
      <c r="I81">
        <f t="shared" si="7"/>
        <v>0.35750169199718673</v>
      </c>
      <c r="J81">
        <f t="shared" si="8"/>
        <v>0.35232629255181525</v>
      </c>
      <c r="K81">
        <f t="shared" si="9"/>
        <v>0.3276737074481848</v>
      </c>
      <c r="M81" t="s">
        <v>76</v>
      </c>
      <c r="N81">
        <v>35.1</v>
      </c>
    </row>
    <row r="82" spans="2:14" x14ac:dyDescent="0.35">
      <c r="B82">
        <v>0.72</v>
      </c>
      <c r="C82">
        <v>0.34465116743652979</v>
      </c>
      <c r="G82">
        <v>0.69</v>
      </c>
      <c r="H82">
        <f t="shared" si="6"/>
        <v>0.69</v>
      </c>
      <c r="I82">
        <f t="shared" si="7"/>
        <v>0.36802309583506154</v>
      </c>
      <c r="J82">
        <f t="shared" si="8"/>
        <v>0.36273362989391877</v>
      </c>
      <c r="K82">
        <f t="shared" si="9"/>
        <v>0.32726637010608117</v>
      </c>
      <c r="M82" t="s">
        <v>77</v>
      </c>
      <c r="N82">
        <v>35.6</v>
      </c>
    </row>
    <row r="83" spans="2:14" x14ac:dyDescent="0.35">
      <c r="B83">
        <v>0.73</v>
      </c>
      <c r="C83">
        <v>0.33075623420956335</v>
      </c>
      <c r="G83">
        <v>0.7</v>
      </c>
      <c r="H83">
        <f t="shared" si="6"/>
        <v>0.7</v>
      </c>
      <c r="I83">
        <f t="shared" si="7"/>
        <v>0.37877876346840511</v>
      </c>
      <c r="J83">
        <f t="shared" si="8"/>
        <v>0.37337111765156444</v>
      </c>
      <c r="K83">
        <f t="shared" si="9"/>
        <v>0.32662888234843551</v>
      </c>
      <c r="M83" t="s">
        <v>78</v>
      </c>
      <c r="N83">
        <v>37.4</v>
      </c>
    </row>
    <row r="84" spans="2:14" x14ac:dyDescent="0.35">
      <c r="B84">
        <v>0.74</v>
      </c>
      <c r="C84">
        <v>0.31700174814935689</v>
      </c>
      <c r="G84">
        <v>0.71</v>
      </c>
      <c r="H84">
        <f t="shared" si="6"/>
        <v>0.71</v>
      </c>
      <c r="I84">
        <f t="shared" si="7"/>
        <v>0.3897774144674031</v>
      </c>
      <c r="J84">
        <f t="shared" si="8"/>
        <v>0.38424714390985931</v>
      </c>
      <c r="K84">
        <f t="shared" si="9"/>
        <v>0.32575285609014065</v>
      </c>
      <c r="M84" t="s">
        <v>79</v>
      </c>
      <c r="N84">
        <v>29.5</v>
      </c>
    </row>
    <row r="85" spans="2:14" x14ac:dyDescent="0.35">
      <c r="B85">
        <v>0.75</v>
      </c>
      <c r="C85">
        <v>0.30338940478078397</v>
      </c>
      <c r="G85">
        <v>0.72</v>
      </c>
      <c r="H85">
        <f t="shared" si="6"/>
        <v>0.72</v>
      </c>
      <c r="I85">
        <f t="shared" si="7"/>
        <v>0.40102848769982635</v>
      </c>
      <c r="J85">
        <f t="shared" si="8"/>
        <v>0.3953707780452026</v>
      </c>
      <c r="K85">
        <f t="shared" si="9"/>
        <v>0.32462922195479738</v>
      </c>
      <c r="M85" t="s">
        <v>80</v>
      </c>
      <c r="N85">
        <v>32.5</v>
      </c>
    </row>
    <row r="86" spans="2:14" x14ac:dyDescent="0.35">
      <c r="B86">
        <v>0.76</v>
      </c>
      <c r="C86">
        <v>0.28992061068721225</v>
      </c>
      <c r="G86">
        <v>0.73</v>
      </c>
      <c r="H86">
        <f t="shared" si="6"/>
        <v>0.73</v>
      </c>
      <c r="I86">
        <f t="shared" si="7"/>
        <v>0.41254222617592212</v>
      </c>
      <c r="J86">
        <f t="shared" si="8"/>
        <v>0.40675184959269473</v>
      </c>
      <c r="K86">
        <f t="shared" si="9"/>
        <v>0.32324815040730526</v>
      </c>
      <c r="M86" t="s">
        <v>81</v>
      </c>
      <c r="N86">
        <v>42.8</v>
      </c>
    </row>
    <row r="87" spans="2:14" x14ac:dyDescent="0.35">
      <c r="B87">
        <v>0.77</v>
      </c>
      <c r="C87">
        <v>0.27659650497629079</v>
      </c>
      <c r="G87">
        <v>0.74</v>
      </c>
      <c r="H87">
        <f t="shared" si="6"/>
        <v>0.74</v>
      </c>
      <c r="I87">
        <f t="shared" si="7"/>
        <v>0.42432977561165641</v>
      </c>
      <c r="J87">
        <f t="shared" si="8"/>
        <v>0.41840103963463993</v>
      </c>
      <c r="K87">
        <f t="shared" si="9"/>
        <v>0.32159896036536006</v>
      </c>
      <c r="M87" t="s">
        <v>82</v>
      </c>
      <c r="N87">
        <v>35.200000000000003</v>
      </c>
    </row>
    <row r="88" spans="2:14" x14ac:dyDescent="0.35">
      <c r="B88">
        <v>0.78</v>
      </c>
      <c r="C88">
        <v>0.26341797940300032</v>
      </c>
      <c r="G88">
        <v>0.75</v>
      </c>
      <c r="H88">
        <f t="shared" si="6"/>
        <v>0.75</v>
      </c>
      <c r="I88">
        <f t="shared" si="7"/>
        <v>0.43640329954025886</v>
      </c>
      <c r="J88">
        <f t="shared" si="8"/>
        <v>0.43032998724346855</v>
      </c>
      <c r="K88">
        <f t="shared" si="9"/>
        <v>0.31967001275653145</v>
      </c>
      <c r="M88" t="s">
        <v>83</v>
      </c>
      <c r="N88">
        <v>45.5</v>
      </c>
    </row>
    <row r="89" spans="2:14" x14ac:dyDescent="0.35">
      <c r="B89">
        <v>0.79</v>
      </c>
      <c r="C89">
        <v>0.25038569721899651</v>
      </c>
      <c r="G89">
        <v>0.76</v>
      </c>
      <c r="H89">
        <f t="shared" si="6"/>
        <v>0.76</v>
      </c>
      <c r="I89">
        <f t="shared" si="7"/>
        <v>0.44877611452484023</v>
      </c>
      <c r="J89">
        <f t="shared" si="8"/>
        <v>0.44255141414665988</v>
      </c>
      <c r="K89">
        <f t="shared" si="9"/>
        <v>0.31744858585334013</v>
      </c>
      <c r="M89" t="s">
        <v>84</v>
      </c>
      <c r="N89">
        <v>32.1</v>
      </c>
    </row>
    <row r="90" spans="2:14" x14ac:dyDescent="0.35">
      <c r="B90">
        <v>0.8</v>
      </c>
      <c r="C90">
        <v>0.2375001108158647</v>
      </c>
      <c r="G90">
        <v>0.77</v>
      </c>
      <c r="H90">
        <f t="shared" si="6"/>
        <v>0.77</v>
      </c>
      <c r="I90">
        <f t="shared" si="7"/>
        <v>0.46146284997051029</v>
      </c>
      <c r="J90">
        <f t="shared" si="8"/>
        <v>0.45507927160697242</v>
      </c>
      <c r="K90">
        <f t="shared" si="9"/>
        <v>0.31492072839302759</v>
      </c>
      <c r="M90" t="s">
        <v>85</v>
      </c>
      <c r="N90">
        <v>35.4</v>
      </c>
    </row>
    <row r="91" spans="2:14" x14ac:dyDescent="0.35">
      <c r="B91">
        <v>0.81</v>
      </c>
      <c r="C91">
        <v>0.22476147822811926</v>
      </c>
      <c r="G91">
        <v>0.78</v>
      </c>
      <c r="H91">
        <f t="shared" si="6"/>
        <v>0.78</v>
      </c>
      <c r="I91">
        <f t="shared" si="7"/>
        <v>0.47447963828447975</v>
      </c>
      <c r="J91">
        <f t="shared" si="8"/>
        <v>0.46792891459709218</v>
      </c>
      <c r="K91">
        <f t="shared" si="9"/>
        <v>0.31207108540290784</v>
      </c>
      <c r="M91" t="s">
        <v>86</v>
      </c>
      <c r="N91">
        <v>26.4</v>
      </c>
    </row>
    <row r="92" spans="2:14" x14ac:dyDescent="0.35">
      <c r="B92">
        <v>0.82</v>
      </c>
      <c r="C92">
        <v>0.21216987855969527</v>
      </c>
      <c r="G92">
        <v>0.79</v>
      </c>
      <c r="H92">
        <f t="shared" si="6"/>
        <v>0.79</v>
      </c>
      <c r="I92">
        <f t="shared" si="7"/>
        <v>0.48784434280360095</v>
      </c>
      <c r="J92">
        <f t="shared" si="8"/>
        <v>0.48111730979098655</v>
      </c>
      <c r="K92">
        <f t="shared" si="9"/>
        <v>0.30888269020901349</v>
      </c>
      <c r="M92" t="s">
        <v>87</v>
      </c>
      <c r="N92">
        <v>47.7</v>
      </c>
    </row>
    <row r="93" spans="2:14" x14ac:dyDescent="0.35">
      <c r="B93">
        <v>0.83</v>
      </c>
      <c r="C93">
        <v>0.19972522639539919</v>
      </c>
      <c r="G93">
        <v>0.8</v>
      </c>
      <c r="H93">
        <f t="shared" si="6"/>
        <v>0.8</v>
      </c>
      <c r="I93">
        <f t="shared" si="7"/>
        <v>0.50157683316962121</v>
      </c>
      <c r="J93">
        <f t="shared" si="8"/>
        <v>0.49466328583483271</v>
      </c>
      <c r="K93">
        <f t="shared" si="9"/>
        <v>0.30533671416516733</v>
      </c>
      <c r="M93" t="s">
        <v>88</v>
      </c>
    </row>
    <row r="94" spans="2:14" x14ac:dyDescent="0.35">
      <c r="B94">
        <v>0.84</v>
      </c>
      <c r="C94">
        <v>0.18742728525635294</v>
      </c>
      <c r="G94">
        <v>0.81</v>
      </c>
      <c r="H94">
        <f t="shared" si="6"/>
        <v>0.81</v>
      </c>
      <c r="I94">
        <f t="shared" si="7"/>
        <v>0.51569932093179316</v>
      </c>
      <c r="J94">
        <f t="shared" si="8"/>
        <v>0.50858783700295129</v>
      </c>
      <c r="K94">
        <f t="shared" si="9"/>
        <v>0.30141216299704876</v>
      </c>
      <c r="M94" t="s">
        <v>89</v>
      </c>
      <c r="N94">
        <v>31.3</v>
      </c>
    </row>
    <row r="95" spans="2:14" x14ac:dyDescent="0.35">
      <c r="B95">
        <v>0.85</v>
      </c>
      <c r="C95">
        <v>0.17527568015594999</v>
      </c>
      <c r="G95">
        <v>0.82</v>
      </c>
      <c r="H95">
        <f t="shared" si="6"/>
        <v>0.82</v>
      </c>
      <c r="I95">
        <f t="shared" si="7"/>
        <v>0.53023677246693712</v>
      </c>
      <c r="J95">
        <f t="shared" si="8"/>
        <v>0.52291449499240628</v>
      </c>
      <c r="K95">
        <f t="shared" si="9"/>
        <v>0.29708550500759368</v>
      </c>
      <c r="M95" t="s">
        <v>90</v>
      </c>
    </row>
    <row r="96" spans="2:14" x14ac:dyDescent="0.35">
      <c r="B96">
        <v>0.86</v>
      </c>
      <c r="C96">
        <v>0.1632699093102688</v>
      </c>
      <c r="G96">
        <v>0.83</v>
      </c>
      <c r="H96">
        <f t="shared" si="6"/>
        <v>0.83</v>
      </c>
      <c r="I96">
        <f t="shared" si="7"/>
        <v>0.54521742239696946</v>
      </c>
      <c r="J96">
        <f t="shared" si="8"/>
        <v>0.53766978872287996</v>
      </c>
      <c r="K96">
        <f t="shared" si="9"/>
        <v>0.29233021127712</v>
      </c>
      <c r="M96" t="s">
        <v>91</v>
      </c>
      <c r="N96">
        <v>27.4</v>
      </c>
    </row>
    <row r="97" spans="2:14" x14ac:dyDescent="0.35">
      <c r="B97">
        <v>0.87</v>
      </c>
      <c r="C97">
        <v>0.15140935505432268</v>
      </c>
      <c r="G97">
        <v>0.84</v>
      </c>
      <c r="H97">
        <f t="shared" si="6"/>
        <v>0.84</v>
      </c>
      <c r="I97">
        <f t="shared" si="7"/>
        <v>0.56067341943847393</v>
      </c>
      <c r="J97">
        <f t="shared" si="8"/>
        <v>0.55288381929348851</v>
      </c>
      <c r="K97">
        <f t="shared" si="9"/>
        <v>0.28711618070651146</v>
      </c>
      <c r="M97" t="s">
        <v>92</v>
      </c>
      <c r="N97">
        <v>37.9</v>
      </c>
    </row>
    <row r="98" spans="2:14" x14ac:dyDescent="0.35">
      <c r="B98">
        <v>0.88</v>
      </c>
      <c r="C98">
        <v>0.13969329401295028</v>
      </c>
      <c r="G98">
        <v>0.85</v>
      </c>
      <c r="H98">
        <f t="shared" si="6"/>
        <v>0.85</v>
      </c>
      <c r="I98">
        <f t="shared" si="7"/>
        <v>0.57664164944813701</v>
      </c>
      <c r="J98">
        <f t="shared" si="8"/>
        <v>0.56859098781930495</v>
      </c>
      <c r="K98">
        <f t="shared" si="9"/>
        <v>0.28140901218069503</v>
      </c>
      <c r="M98" t="s">
        <v>93</v>
      </c>
      <c r="N98">
        <v>35.5</v>
      </c>
    </row>
    <row r="99" spans="2:14" x14ac:dyDescent="0.35">
      <c r="B99">
        <v>0.89</v>
      </c>
      <c r="C99">
        <v>0.12812090657263864</v>
      </c>
      <c r="G99">
        <v>0.86</v>
      </c>
      <c r="H99">
        <f t="shared" si="6"/>
        <v>0.86</v>
      </c>
      <c r="I99">
        <f t="shared" si="7"/>
        <v>0.59316479963467639</v>
      </c>
      <c r="J99">
        <f t="shared" si="8"/>
        <v>0.58483092952347826</v>
      </c>
      <c r="K99">
        <f t="shared" si="9"/>
        <v>0.27516907047652173</v>
      </c>
      <c r="M99" t="s">
        <v>94</v>
      </c>
    </row>
    <row r="100" spans="2:14" x14ac:dyDescent="0.35">
      <c r="B100">
        <v>0.9</v>
      </c>
      <c r="C100">
        <v>0.11669128569809757</v>
      </c>
      <c r="G100">
        <v>0.87</v>
      </c>
      <c r="H100">
        <f t="shared" si="6"/>
        <v>0.87</v>
      </c>
      <c r="I100">
        <f t="shared" si="7"/>
        <v>0.61029275736024646</v>
      </c>
      <c r="J100">
        <f t="shared" si="8"/>
        <v>0.60164973116958387</v>
      </c>
      <c r="K100">
        <f t="shared" si="9"/>
        <v>0.26835026883041613</v>
      </c>
      <c r="M100" t="s">
        <v>95</v>
      </c>
      <c r="N100">
        <v>54.2</v>
      </c>
    </row>
    <row r="101" spans="2:14" x14ac:dyDescent="0.35">
      <c r="G101">
        <v>0.88</v>
      </c>
      <c r="H101">
        <f t="shared" si="6"/>
        <v>0.88</v>
      </c>
      <c r="I101">
        <f t="shared" si="7"/>
        <v>0.62808448335621536</v>
      </c>
      <c r="J101">
        <f t="shared" si="8"/>
        <v>0.61910154575420018</v>
      </c>
      <c r="K101">
        <f t="shared" si="9"/>
        <v>0.26089845424579983</v>
      </c>
      <c r="M101" t="s">
        <v>96</v>
      </c>
      <c r="N101">
        <v>36.5</v>
      </c>
    </row>
    <row r="102" spans="2:14" x14ac:dyDescent="0.35">
      <c r="G102">
        <v>0.89</v>
      </c>
      <c r="H102">
        <f t="shared" si="6"/>
        <v>0.89</v>
      </c>
      <c r="I102">
        <f t="shared" si="7"/>
        <v>0.64661057457072602</v>
      </c>
      <c r="J102">
        <f t="shared" si="8"/>
        <v>0.63725077728375623</v>
      </c>
      <c r="K102">
        <f t="shared" si="9"/>
        <v>0.25274922271624378</v>
      </c>
      <c r="M102" t="s">
        <v>97</v>
      </c>
    </row>
    <row r="103" spans="2:14" x14ac:dyDescent="0.35">
      <c r="G103">
        <v>0.9</v>
      </c>
      <c r="H103">
        <f t="shared" si="6"/>
        <v>0.9</v>
      </c>
      <c r="I103">
        <f t="shared" si="7"/>
        <v>0.66595685877512789</v>
      </c>
      <c r="J103">
        <f t="shared" si="8"/>
        <v>0.65617510581221949</v>
      </c>
      <c r="K103">
        <f t="shared" si="9"/>
        <v>0.24382489418778053</v>
      </c>
      <c r="M103" t="s">
        <v>98</v>
      </c>
      <c r="N103">
        <v>35.200000000000003</v>
      </c>
    </row>
    <row r="104" spans="2:14" x14ac:dyDescent="0.35">
      <c r="G104">
        <v>0.91</v>
      </c>
      <c r="H104">
        <f t="shared" si="6"/>
        <v>0.91</v>
      </c>
      <c r="I104">
        <f t="shared" si="7"/>
        <v>0.68622958565974845</v>
      </c>
      <c r="J104">
        <f t="shared" si="8"/>
        <v>0.67596979006347047</v>
      </c>
      <c r="K104">
        <f t="shared" si="9"/>
        <v>0.23403020993652957</v>
      </c>
      <c r="M104" t="s">
        <v>99</v>
      </c>
      <c r="N104">
        <v>34.799999999999997</v>
      </c>
    </row>
    <row r="105" spans="2:14" x14ac:dyDescent="0.35">
      <c r="G105">
        <v>0.92</v>
      </c>
      <c r="H105">
        <f t="shared" si="6"/>
        <v>0.92</v>
      </c>
      <c r="I105">
        <f t="shared" si="7"/>
        <v>0.7075631889974946</v>
      </c>
      <c r="J105">
        <f t="shared" si="8"/>
        <v>0.69675398502545516</v>
      </c>
      <c r="K105">
        <f t="shared" si="9"/>
        <v>0.22324601497454488</v>
      </c>
      <c r="M105" t="s">
        <v>100</v>
      </c>
    </row>
    <row r="106" spans="2:14" x14ac:dyDescent="0.35">
      <c r="G106">
        <v>0.93</v>
      </c>
      <c r="H106">
        <f t="shared" si="6"/>
        <v>0.93</v>
      </c>
      <c r="I106">
        <f t="shared" si="7"/>
        <v>0.73013239415470199</v>
      </c>
      <c r="J106">
        <f t="shared" si="8"/>
        <v>0.71868037985877908</v>
      </c>
      <c r="K106">
        <f t="shared" si="9"/>
        <v>0.21131962014122097</v>
      </c>
      <c r="M106" t="s">
        <v>101</v>
      </c>
      <c r="N106">
        <v>43.2</v>
      </c>
    </row>
    <row r="107" spans="2:14" x14ac:dyDescent="0.35">
      <c r="G107">
        <v>0.94</v>
      </c>
      <c r="H107">
        <f t="shared" si="6"/>
        <v>0.94</v>
      </c>
      <c r="I107">
        <f t="shared" si="7"/>
        <v>0.7541721203606484</v>
      </c>
      <c r="J107">
        <f t="shared" si="8"/>
        <v>0.74195060753231346</v>
      </c>
      <c r="K107">
        <f t="shared" si="9"/>
        <v>0.19804939246768649</v>
      </c>
      <c r="M107" t="s">
        <v>102</v>
      </c>
      <c r="N107">
        <v>40.6</v>
      </c>
    </row>
    <row r="108" spans="2:14" x14ac:dyDescent="0.35">
      <c r="G108">
        <v>0.95</v>
      </c>
      <c r="H108">
        <f t="shared" si="6"/>
        <v>0.95</v>
      </c>
      <c r="I108">
        <f t="shared" si="7"/>
        <v>0.78001246277891523</v>
      </c>
      <c r="J108">
        <f t="shared" si="8"/>
        <v>0.76684138081134379</v>
      </c>
      <c r="K108">
        <f t="shared" si="9"/>
        <v>0.18315861918865617</v>
      </c>
      <c r="M108" t="s">
        <v>103</v>
      </c>
      <c r="N108">
        <v>46.1</v>
      </c>
    </row>
    <row r="109" spans="2:14" x14ac:dyDescent="0.35">
      <c r="G109">
        <v>0.96</v>
      </c>
      <c r="H109">
        <f t="shared" si="6"/>
        <v>0.96</v>
      </c>
      <c r="I109">
        <f t="shared" si="7"/>
        <v>0.80814589964571137</v>
      </c>
      <c r="J109">
        <f t="shared" si="8"/>
        <v>0.79375235763298646</v>
      </c>
      <c r="K109">
        <f t="shared" si="9"/>
        <v>0.1662476423670135</v>
      </c>
      <c r="M109" t="s">
        <v>104</v>
      </c>
      <c r="N109">
        <v>46.3</v>
      </c>
    </row>
    <row r="110" spans="2:14" x14ac:dyDescent="0.35">
      <c r="G110">
        <v>0.97</v>
      </c>
      <c r="H110">
        <f t="shared" si="6"/>
        <v>0.97</v>
      </c>
      <c r="I110">
        <f t="shared" si="7"/>
        <v>0.83937356472010249</v>
      </c>
      <c r="J110">
        <f t="shared" si="8"/>
        <v>0.82330345415570105</v>
      </c>
      <c r="K110">
        <f t="shared" si="9"/>
        <v>0.14669654584429892</v>
      </c>
      <c r="M110" t="s">
        <v>105</v>
      </c>
      <c r="N110">
        <v>36.799999999999997</v>
      </c>
    </row>
    <row r="111" spans="2:14" x14ac:dyDescent="0.35">
      <c r="G111">
        <v>0.98</v>
      </c>
      <c r="H111">
        <f t="shared" si="6"/>
        <v>0.98</v>
      </c>
      <c r="I111">
        <f t="shared" si="7"/>
        <v>0.87519053285434012</v>
      </c>
      <c r="J111">
        <f t="shared" si="8"/>
        <v>0.85656520039265827</v>
      </c>
      <c r="K111">
        <f t="shared" si="9"/>
        <v>0.12343479960734172</v>
      </c>
      <c r="M111" t="s">
        <v>106</v>
      </c>
      <c r="N111">
        <v>33</v>
      </c>
    </row>
    <row r="112" spans="2:14" x14ac:dyDescent="0.35">
      <c r="G112">
        <v>0.99</v>
      </c>
      <c r="H112">
        <f t="shared" si="6"/>
        <v>0.99</v>
      </c>
      <c r="I112">
        <f t="shared" si="7"/>
        <v>0.91921863144270921</v>
      </c>
      <c r="J112">
        <f t="shared" si="8"/>
        <v>0.8957581234324834</v>
      </c>
      <c r="K112">
        <f t="shared" si="9"/>
        <v>9.4241876567516591E-2</v>
      </c>
      <c r="M112" t="s">
        <v>107</v>
      </c>
    </row>
    <row r="113" spans="7:14" x14ac:dyDescent="0.35">
      <c r="G113">
        <v>1</v>
      </c>
      <c r="H113">
        <f t="shared" si="6"/>
        <v>1</v>
      </c>
      <c r="I113">
        <f t="shared" si="7"/>
        <v>1</v>
      </c>
      <c r="J113">
        <f t="shared" si="8"/>
        <v>0.94787968670014544</v>
      </c>
      <c r="K113">
        <f t="shared" si="9"/>
        <v>5.2120313299854559E-2</v>
      </c>
      <c r="M113" t="s">
        <v>108</v>
      </c>
      <c r="N113">
        <v>37.5</v>
      </c>
    </row>
    <row r="114" spans="7:14" x14ac:dyDescent="0.35">
      <c r="M114" t="s">
        <v>109</v>
      </c>
      <c r="N114">
        <v>35.799999999999997</v>
      </c>
    </row>
    <row r="115" spans="7:14" x14ac:dyDescent="0.35">
      <c r="M115" t="s">
        <v>110</v>
      </c>
      <c r="N115">
        <v>48.2</v>
      </c>
    </row>
    <row r="116" spans="7:14" x14ac:dyDescent="0.35">
      <c r="M116" t="s">
        <v>111</v>
      </c>
      <c r="N116">
        <v>28.5</v>
      </c>
    </row>
    <row r="117" spans="7:14" x14ac:dyDescent="0.35">
      <c r="M117" t="s">
        <v>112</v>
      </c>
      <c r="N117">
        <v>33.799999999999997</v>
      </c>
    </row>
    <row r="118" spans="7:14" x14ac:dyDescent="0.35">
      <c r="M118" t="s">
        <v>113</v>
      </c>
      <c r="N118">
        <v>33.200000000000003</v>
      </c>
    </row>
    <row r="119" spans="7:14" x14ac:dyDescent="0.35">
      <c r="M119" t="s">
        <v>114</v>
      </c>
      <c r="N119">
        <v>40.700000000000003</v>
      </c>
    </row>
    <row r="120" spans="7:14" x14ac:dyDescent="0.35">
      <c r="M120" t="s">
        <v>115</v>
      </c>
      <c r="N120">
        <v>45.6</v>
      </c>
    </row>
    <row r="121" spans="7:14" x14ac:dyDescent="0.35">
      <c r="M121" t="s">
        <v>116</v>
      </c>
    </row>
    <row r="122" spans="7:14" x14ac:dyDescent="0.35">
      <c r="M122" t="s">
        <v>117</v>
      </c>
      <c r="N122">
        <v>61.3</v>
      </c>
    </row>
    <row r="123" spans="7:14" x14ac:dyDescent="0.35">
      <c r="M123" t="s">
        <v>118</v>
      </c>
      <c r="N123">
        <v>32.799999999999997</v>
      </c>
    </row>
    <row r="124" spans="7:14" x14ac:dyDescent="0.35">
      <c r="M124" t="s">
        <v>119</v>
      </c>
      <c r="N124">
        <v>28</v>
      </c>
    </row>
    <row r="125" spans="7:14" x14ac:dyDescent="0.35">
      <c r="M125" t="s">
        <v>120</v>
      </c>
      <c r="N125">
        <v>36.200000000000003</v>
      </c>
    </row>
    <row r="126" spans="7:14" x14ac:dyDescent="0.35">
      <c r="M126" t="s">
        <v>121</v>
      </c>
      <c r="N126">
        <v>47</v>
      </c>
    </row>
    <row r="127" spans="7:14" x14ac:dyDescent="0.35">
      <c r="M127" t="s">
        <v>122</v>
      </c>
      <c r="N127">
        <v>31.5</v>
      </c>
    </row>
    <row r="128" spans="7:14" x14ac:dyDescent="0.35">
      <c r="M128" t="s">
        <v>123</v>
      </c>
      <c r="N128">
        <v>43</v>
      </c>
    </row>
    <row r="129" spans="13:14" x14ac:dyDescent="0.35">
      <c r="M129" t="s">
        <v>124</v>
      </c>
      <c r="N129">
        <v>25.9</v>
      </c>
    </row>
    <row r="130" spans="13:14" x14ac:dyDescent="0.35">
      <c r="M130" t="s">
        <v>125</v>
      </c>
    </row>
    <row r="131" spans="13:14" x14ac:dyDescent="0.35">
      <c r="M131" t="s">
        <v>126</v>
      </c>
      <c r="N131">
        <v>29.6</v>
      </c>
    </row>
    <row r="132" spans="13:14" x14ac:dyDescent="0.35">
      <c r="M132" t="s">
        <v>127</v>
      </c>
      <c r="N132">
        <v>50.7</v>
      </c>
    </row>
    <row r="133" spans="13:14" x14ac:dyDescent="0.35">
      <c r="M133" t="s">
        <v>128</v>
      </c>
      <c r="N133">
        <v>43.9</v>
      </c>
    </row>
    <row r="134" spans="13:14" x14ac:dyDescent="0.35">
      <c r="M134" t="s">
        <v>129</v>
      </c>
      <c r="N134">
        <v>48.3</v>
      </c>
    </row>
    <row r="135" spans="13:14" x14ac:dyDescent="0.35">
      <c r="M135" t="s">
        <v>130</v>
      </c>
      <c r="N135">
        <v>44.1</v>
      </c>
    </row>
    <row r="136" spans="13:14" x14ac:dyDescent="0.35">
      <c r="M136" t="s">
        <v>131</v>
      </c>
      <c r="N136">
        <v>43</v>
      </c>
    </row>
    <row r="137" spans="13:14" x14ac:dyDescent="0.35">
      <c r="M137" t="s">
        <v>132</v>
      </c>
      <c r="N137">
        <v>32.4</v>
      </c>
    </row>
    <row r="138" spans="13:14" x14ac:dyDescent="0.35">
      <c r="M138" t="s">
        <v>133</v>
      </c>
      <c r="N138">
        <v>36</v>
      </c>
    </row>
    <row r="139" spans="13:14" x14ac:dyDescent="0.35">
      <c r="M139" t="s">
        <v>134</v>
      </c>
      <c r="N139">
        <v>41.1</v>
      </c>
    </row>
    <row r="140" spans="13:14" x14ac:dyDescent="0.35">
      <c r="M140" t="s">
        <v>135</v>
      </c>
      <c r="N140">
        <v>27.3</v>
      </c>
    </row>
    <row r="141" spans="13:14" x14ac:dyDescent="0.35">
      <c r="M141" t="s">
        <v>136</v>
      </c>
      <c r="N141">
        <v>41.6</v>
      </c>
    </row>
    <row r="142" spans="13:14" x14ac:dyDescent="0.35">
      <c r="M142" t="s">
        <v>137</v>
      </c>
      <c r="N142">
        <v>50.8</v>
      </c>
    </row>
    <row r="143" spans="13:14" x14ac:dyDescent="0.35">
      <c r="M143" t="s">
        <v>138</v>
      </c>
      <c r="N143">
        <v>30.8</v>
      </c>
    </row>
    <row r="144" spans="13:14" x14ac:dyDescent="0.35">
      <c r="M144" t="s">
        <v>139</v>
      </c>
    </row>
    <row r="145" spans="13:14" x14ac:dyDescent="0.35">
      <c r="M145" t="s">
        <v>140</v>
      </c>
      <c r="N145">
        <v>40.299999999999997</v>
      </c>
    </row>
    <row r="146" spans="13:14" x14ac:dyDescent="0.35">
      <c r="M146" t="s">
        <v>141</v>
      </c>
      <c r="N146">
        <v>29.7</v>
      </c>
    </row>
    <row r="147" spans="13:14" x14ac:dyDescent="0.35">
      <c r="M147" t="s">
        <v>142</v>
      </c>
      <c r="N147">
        <v>42.8</v>
      </c>
    </row>
    <row r="148" spans="13:14" x14ac:dyDescent="0.35">
      <c r="M148" t="s">
        <v>143</v>
      </c>
      <c r="N148">
        <v>34</v>
      </c>
    </row>
    <row r="149" spans="13:14" x14ac:dyDescent="0.35">
      <c r="M149" t="s">
        <v>144</v>
      </c>
    </row>
    <row r="150" spans="13:14" x14ac:dyDescent="0.35">
      <c r="M150" t="s">
        <v>145</v>
      </c>
      <c r="N150">
        <v>26.1</v>
      </c>
    </row>
    <row r="151" spans="13:14" x14ac:dyDescent="0.35">
      <c r="M151" t="s">
        <v>146</v>
      </c>
      <c r="N151">
        <v>25.6</v>
      </c>
    </row>
    <row r="152" spans="13:14" x14ac:dyDescent="0.35">
      <c r="M152" t="s">
        <v>147</v>
      </c>
    </row>
    <row r="153" spans="13:14" x14ac:dyDescent="0.35">
      <c r="M153" t="s">
        <v>148</v>
      </c>
      <c r="N153">
        <v>63.4</v>
      </c>
    </row>
    <row r="154" spans="13:14" x14ac:dyDescent="0.35">
      <c r="M154" t="s">
        <v>149</v>
      </c>
      <c r="N154">
        <v>45.5</v>
      </c>
    </row>
    <row r="155" spans="13:14" x14ac:dyDescent="0.35">
      <c r="M155" t="s">
        <v>150</v>
      </c>
      <c r="N155">
        <v>35.9</v>
      </c>
    </row>
    <row r="156" spans="13:14" x14ac:dyDescent="0.35">
      <c r="M156" t="s">
        <v>151</v>
      </c>
      <c r="N156">
        <v>38.6</v>
      </c>
    </row>
    <row r="157" spans="13:14" x14ac:dyDescent="0.35">
      <c r="M157" t="s">
        <v>152</v>
      </c>
      <c r="N157">
        <v>42.6</v>
      </c>
    </row>
    <row r="158" spans="13:14" x14ac:dyDescent="0.35">
      <c r="M158" t="s">
        <v>153</v>
      </c>
      <c r="N158">
        <v>35.4</v>
      </c>
    </row>
    <row r="159" spans="13:14" x14ac:dyDescent="0.35">
      <c r="M159" t="s">
        <v>154</v>
      </c>
      <c r="N159">
        <v>57.6</v>
      </c>
    </row>
    <row r="160" spans="13:14" x14ac:dyDescent="0.35">
      <c r="M160" t="s">
        <v>155</v>
      </c>
      <c r="N160">
        <v>51.5</v>
      </c>
    </row>
    <row r="161" spans="13:14" x14ac:dyDescent="0.35">
      <c r="M161" t="s">
        <v>156</v>
      </c>
      <c r="N161">
        <v>27.3</v>
      </c>
    </row>
    <row r="162" spans="13:14" x14ac:dyDescent="0.35">
      <c r="M162" t="s">
        <v>157</v>
      </c>
      <c r="N162">
        <v>31.6</v>
      </c>
    </row>
    <row r="163" spans="13:14" x14ac:dyDescent="0.35">
      <c r="M163" t="s">
        <v>158</v>
      </c>
      <c r="N163">
        <v>35.799999999999997</v>
      </c>
    </row>
    <row r="164" spans="13:14" x14ac:dyDescent="0.35">
      <c r="M164" t="s">
        <v>159</v>
      </c>
    </row>
    <row r="165" spans="13:14" x14ac:dyDescent="0.35">
      <c r="M165" t="s">
        <v>160</v>
      </c>
      <c r="N165">
        <v>30.8</v>
      </c>
    </row>
    <row r="166" spans="13:14" x14ac:dyDescent="0.35">
      <c r="M166" t="s">
        <v>161</v>
      </c>
      <c r="N166">
        <v>37.799999999999997</v>
      </c>
    </row>
    <row r="167" spans="13:14" x14ac:dyDescent="0.35">
      <c r="M167" t="s">
        <v>162</v>
      </c>
      <c r="N167">
        <v>39.299999999999997</v>
      </c>
    </row>
    <row r="168" spans="13:14" x14ac:dyDescent="0.35">
      <c r="M168" t="s">
        <v>163</v>
      </c>
      <c r="N168">
        <v>31.6</v>
      </c>
    </row>
    <row r="169" spans="13:14" x14ac:dyDescent="0.35">
      <c r="M169" t="s">
        <v>164</v>
      </c>
      <c r="N169">
        <v>46</v>
      </c>
    </row>
    <row r="170" spans="13:14" x14ac:dyDescent="0.35">
      <c r="M170" t="s">
        <v>165</v>
      </c>
      <c r="N170">
        <v>40.299999999999997</v>
      </c>
    </row>
    <row r="171" spans="13:14" x14ac:dyDescent="0.35">
      <c r="M171" t="s">
        <v>166</v>
      </c>
      <c r="N171">
        <v>35.799999999999997</v>
      </c>
    </row>
    <row r="172" spans="13:14" x14ac:dyDescent="0.35">
      <c r="M172" t="s">
        <v>167</v>
      </c>
      <c r="N172">
        <v>40.200000000000003</v>
      </c>
    </row>
    <row r="173" spans="13:14" x14ac:dyDescent="0.35">
      <c r="M173" t="s">
        <v>168</v>
      </c>
      <c r="N173">
        <v>40.799999999999997</v>
      </c>
    </row>
    <row r="174" spans="13:14" x14ac:dyDescent="0.35">
      <c r="M174" t="s">
        <v>169</v>
      </c>
      <c r="N174">
        <v>42.4</v>
      </c>
    </row>
    <row r="175" spans="13:14" x14ac:dyDescent="0.35">
      <c r="M175" t="s">
        <v>170</v>
      </c>
      <c r="N175">
        <v>24.6</v>
      </c>
    </row>
    <row r="176" spans="13:14" x14ac:dyDescent="0.35">
      <c r="M176" t="s">
        <v>171</v>
      </c>
    </row>
    <row r="177" spans="13:14" x14ac:dyDescent="0.35">
      <c r="M177" t="s">
        <v>172</v>
      </c>
      <c r="N177">
        <v>32.6</v>
      </c>
    </row>
    <row r="178" spans="13:14" x14ac:dyDescent="0.35">
      <c r="M178" t="s">
        <v>173</v>
      </c>
      <c r="N178">
        <v>46.1</v>
      </c>
    </row>
    <row r="179" spans="13:14" x14ac:dyDescent="0.35">
      <c r="M179" t="s">
        <v>174</v>
      </c>
      <c r="N179">
        <v>41.6</v>
      </c>
    </row>
    <row r="180" spans="13:14" x14ac:dyDescent="0.35">
      <c r="M180" t="s">
        <v>175</v>
      </c>
      <c r="N180">
        <v>36.700000000000003</v>
      </c>
    </row>
    <row r="181" spans="13:14" x14ac:dyDescent="0.35">
      <c r="M181" t="s">
        <v>176</v>
      </c>
      <c r="N181">
        <v>46.9</v>
      </c>
    </row>
    <row r="182" spans="13:14" x14ac:dyDescent="0.35">
      <c r="M182" t="s">
        <v>177</v>
      </c>
      <c r="N182">
        <v>38.9</v>
      </c>
    </row>
    <row r="183" spans="13:14" x14ac:dyDescent="0.35">
      <c r="M183" t="s">
        <v>178</v>
      </c>
      <c r="N183">
        <v>35.5</v>
      </c>
    </row>
    <row r="184" spans="13:14" x14ac:dyDescent="0.35">
      <c r="M184" t="s">
        <v>179</v>
      </c>
      <c r="N184">
        <v>37.700000000000003</v>
      </c>
    </row>
    <row r="185" spans="13:14" x14ac:dyDescent="0.35">
      <c r="M185" t="s">
        <v>180</v>
      </c>
      <c r="N185">
        <v>55.6</v>
      </c>
    </row>
    <row r="186" spans="13:14" x14ac:dyDescent="0.35">
      <c r="M186" t="s">
        <v>181</v>
      </c>
      <c r="N186">
        <v>50.1</v>
      </c>
    </row>
    <row r="187" spans="13:14" x14ac:dyDescent="0.35">
      <c r="M187" t="s">
        <v>182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2017-06-15T21:38:23Z</dcterms:created>
  <dcterms:modified xsi:type="dcterms:W3CDTF">2017-06-17T13:02:30Z</dcterms:modified>
</cp:coreProperties>
</file>