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bookViews>
    <workbookView xWindow="0" yWindow="0" windowWidth="12910" windowHeight="398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1" l="1"/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4" i="1"/>
  <c r="N12" i="1" l="1"/>
  <c r="N3" i="1" l="1"/>
  <c r="N4" i="1"/>
  <c r="N5" i="1"/>
  <c r="N6" i="1"/>
  <c r="N7" i="1"/>
  <c r="N8" i="1"/>
  <c r="N10" i="1"/>
  <c r="I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3" i="1"/>
  <c r="N11" i="1" l="1"/>
  <c r="N9" i="1"/>
  <c r="J111" i="1"/>
  <c r="J107" i="1"/>
  <c r="J103" i="1"/>
  <c r="J99" i="1"/>
  <c r="J95" i="1"/>
  <c r="J91" i="1"/>
  <c r="J87" i="1"/>
  <c r="J83" i="1"/>
  <c r="J79" i="1"/>
  <c r="J75" i="1"/>
  <c r="J71" i="1"/>
  <c r="J67" i="1"/>
  <c r="J63" i="1"/>
  <c r="J59" i="1"/>
  <c r="J55" i="1"/>
  <c r="J51" i="1"/>
  <c r="N2" i="1"/>
  <c r="J47" i="1"/>
  <c r="J43" i="1"/>
  <c r="J39" i="1"/>
  <c r="J35" i="1"/>
  <c r="J31" i="1"/>
  <c r="J27" i="1"/>
  <c r="J23" i="1"/>
  <c r="J19" i="1"/>
  <c r="J15" i="1"/>
  <c r="J113" i="1"/>
  <c r="J109" i="1"/>
  <c r="J105" i="1"/>
  <c r="J101" i="1"/>
  <c r="J97" i="1"/>
  <c r="J93" i="1"/>
  <c r="J89" i="1"/>
  <c r="J85" i="1"/>
  <c r="J81" i="1"/>
  <c r="J77" i="1"/>
  <c r="J73" i="1"/>
  <c r="J69" i="1"/>
  <c r="J65" i="1"/>
  <c r="J61" i="1"/>
  <c r="J57" i="1"/>
  <c r="J53" i="1"/>
  <c r="J49" i="1"/>
  <c r="J45" i="1"/>
  <c r="J41" i="1"/>
  <c r="J37" i="1"/>
  <c r="J33" i="1"/>
  <c r="J29" i="1"/>
  <c r="J25" i="1"/>
  <c r="J21" i="1"/>
  <c r="J17" i="1"/>
  <c r="J112" i="1"/>
  <c r="J108" i="1"/>
  <c r="J104" i="1"/>
  <c r="J100" i="1"/>
  <c r="J96" i="1"/>
  <c r="J92" i="1"/>
  <c r="J88" i="1"/>
  <c r="J84" i="1"/>
  <c r="J80" i="1"/>
  <c r="J76" i="1"/>
  <c r="J72" i="1"/>
  <c r="J68" i="1"/>
  <c r="J64" i="1"/>
  <c r="J60" i="1"/>
  <c r="J56" i="1"/>
  <c r="J52" i="1"/>
  <c r="J48" i="1"/>
  <c r="J44" i="1"/>
  <c r="J40" i="1"/>
  <c r="J36" i="1"/>
  <c r="J32" i="1"/>
  <c r="J28" i="1"/>
  <c r="J24" i="1"/>
  <c r="J20" i="1"/>
  <c r="J16" i="1"/>
  <c r="J13" i="1"/>
  <c r="J110" i="1"/>
  <c r="J106" i="1"/>
  <c r="J102" i="1"/>
  <c r="J98" i="1"/>
  <c r="J94" i="1"/>
  <c r="J90" i="1"/>
  <c r="J86" i="1"/>
  <c r="J82" i="1"/>
  <c r="J78" i="1"/>
  <c r="J74" i="1"/>
  <c r="J70" i="1"/>
  <c r="J66" i="1"/>
  <c r="J62" i="1"/>
  <c r="J58" i="1"/>
  <c r="J54" i="1"/>
  <c r="J50" i="1"/>
  <c r="J46" i="1"/>
  <c r="J42" i="1"/>
  <c r="J38" i="1"/>
  <c r="J34" i="1"/>
  <c r="J30" i="1"/>
  <c r="J26" i="1"/>
  <c r="J22" i="1"/>
  <c r="J18" i="1"/>
  <c r="J14" i="1"/>
  <c r="N1" i="1" l="1"/>
  <c r="K10" i="1"/>
  <c r="K9" i="1" s="1"/>
  <c r="C10" i="1" s="1"/>
</calcChain>
</file>

<file path=xl/sharedStrings.xml><?xml version="1.0" encoding="utf-8"?>
<sst xmlns="http://schemas.openxmlformats.org/spreadsheetml/2006/main" count="214" uniqueCount="213">
  <si>
    <t>Fraction of income bottom x%= x^a a&gt;1</t>
  </si>
  <si>
    <t>Gini =2A</t>
  </si>
  <si>
    <t>Cum %age Equality</t>
  </si>
  <si>
    <t>With Pareto</t>
  </si>
  <si>
    <t>alpha</t>
  </si>
  <si>
    <t>Diffference</t>
  </si>
  <si>
    <t>area</t>
  </si>
  <si>
    <t>Gini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</si>
  <si>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</si>
  <si>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</si>
  <si>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</si>
  <si>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</si>
  <si>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</si>
  <si>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</si>
  <si>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</si>
  <si>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</si>
  <si>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</si>
  <si>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</si>
  <si>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</si>
  <si>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</si>
  <si>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</si>
  <si>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</si>
  <si>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</si>
  <si>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</si>
  <si>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</si>
  <si>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</si>
  <si>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</si>
  <si>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</si>
  <si>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</si>
  <si>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</si>
  <si>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</si>
  <si>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</si>
  <si>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</si>
  <si>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</si>
  <si>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</si>
  <si>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</si>
  <si>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</si>
  <si>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</si>
  <si>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Colombia</t>
  </si>
  <si>
    <t>Comoros</t>
  </si>
  <si>
    <t>DR Congo</t>
  </si>
  <si>
    <t>Congo, Republic of the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</si>
  <si>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</si>
  <si>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</si>
  <si>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</si>
  <si>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</si>
  <si>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</si>
  <si>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</si>
  <si>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</si>
  <si>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</si>
  <si>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Dominican Republic</t>
  </si>
  <si>
    <t>Ecuador</t>
  </si>
  <si>
    <t>Egypt</t>
  </si>
  <si>
    <t>El Salvador</t>
  </si>
  <si>
    <t>Equatorial Guinea</t>
  </si>
  <si>
    <t>Estonia</t>
  </si>
  <si>
    <t>Ethiopia</t>
  </si>
  <si>
    <t>European Union</t>
  </si>
  <si>
    <t>Fiji</t>
  </si>
  <si>
    <t>Finland</t>
  </si>
  <si>
    <t>France</t>
  </si>
  <si>
    <t>Gabon</t>
  </si>
  <si>
    <t>The Gambia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</si>
  <si>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</si>
  <si>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</si>
  <si>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</si>
  <si>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</si>
  <si>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</si>
  <si>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</si>
  <si>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</si>
  <si>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</si>
  <si>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</si>
  <si>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</si>
  <si>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</si>
  <si>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</si>
  <si>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</si>
  <si>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</si>
  <si>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</si>
  <si>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</si>
  <si>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</si>
  <si>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</si>
  <si>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</si>
  <si>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</si>
  <si>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</si>
  <si>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</si>
  <si>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</si>
  <si>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</si>
  <si>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</si>
  <si>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North Korea</t>
  </si>
  <si>
    <t>South Korea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</si>
  <si>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</si>
  <si>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</si>
  <si>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</si>
  <si>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</si>
  <si>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</si>
  <si>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</si>
  <si>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</si>
  <si>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</si>
  <si>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</si>
  <si>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</si>
  <si>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</si>
  <si>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</si>
  <si>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</si>
  <si>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</si>
  <si>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</si>
  <si>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</si>
  <si>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</si>
  <si>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</si>
  <si>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</si>
  <si>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</si>
  <si>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</si>
  <si>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</si>
  <si>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</si>
  <si>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</si>
  <si>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</si>
  <si>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</si>
  <si>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</si>
  <si>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</si>
  <si>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</si>
  <si>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</si>
  <si>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</si>
  <si>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</si>
  <si>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</si>
  <si>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</si>
  <si>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</si>
  <si>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</si>
  <si>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</si>
  <si>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</si>
  <si>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</si>
  <si>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</si>
  <si>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</si>
  <si>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</si>
  <si>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</si>
  <si>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</si>
  <si>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</si>
  <si>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</si>
  <si>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</si>
  <si>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</si>
  <si>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</si>
  <si>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</si>
  <si>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</si>
  <si>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</si>
  <si>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</si>
  <si>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</si>
  <si>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</si>
  <si>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</si>
  <si>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</si>
  <si>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</si>
  <si>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</si>
  <si>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</si>
  <si>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</si>
  <si>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</si>
  <si>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</si>
  <si>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</si>
  <si>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</si>
  <si>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</si>
  <si>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</si>
  <si>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</si>
  <si>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</si>
  <si>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</si>
  <si>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</si>
  <si>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</si>
  <si>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</si>
  <si>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</si>
  <si>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</si>
  <si>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</si>
  <si>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</si>
  <si>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</si>
  <si>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</si>
  <si>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</si>
  <si>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</si>
  <si>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</si>
  <si>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</si>
  <si>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</si>
  <si>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</si>
  <si>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</si>
  <si>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</t>
  </si>
  <si>
    <t>Vietnam</t>
  </si>
  <si>
    <t>Palestine</t>
  </si>
  <si>
    <t>Yemen</t>
  </si>
  <si>
    <t>Zambia</t>
  </si>
  <si>
    <t>Zimbabwe</t>
  </si>
  <si>
    <t> World</t>
  </si>
  <si>
    <t>For Tanzania</t>
  </si>
  <si>
    <t>alpha is around 2.2</t>
  </si>
  <si>
    <t>South Africa 4.5</t>
  </si>
  <si>
    <t>Decile 2</t>
  </si>
  <si>
    <t>Decile 1</t>
  </si>
  <si>
    <t>Decile 3</t>
  </si>
  <si>
    <t>Decile 4</t>
  </si>
  <si>
    <t>Decile 5</t>
  </si>
  <si>
    <t>Decile 6</t>
  </si>
  <si>
    <t>Decile 7</t>
  </si>
  <si>
    <t>Decile 8</t>
  </si>
  <si>
    <t>Decile 9</t>
  </si>
  <si>
    <t>Decile 10</t>
  </si>
  <si>
    <t>2.. Then in Column C match the GINI</t>
  </si>
  <si>
    <t>3. Alpha is in Column B</t>
  </si>
  <si>
    <t>4. Put alpha in I10</t>
  </si>
  <si>
    <t>5. N2:N11 give fraction of income in each decile.</t>
  </si>
  <si>
    <t>(1-(1-x)^alpha)^(1/alpha)</t>
  </si>
  <si>
    <t>Bottom x% get this much income</t>
  </si>
  <si>
    <t>Top 20%  Model: 51% Actual 50%</t>
  </si>
  <si>
    <t>Top 8%: Model 30.4% Actual 28.5%</t>
  </si>
  <si>
    <t>Top 3.65% Model 19% Actual 17.5%</t>
  </si>
  <si>
    <r>
      <t xml:space="preserve"> 49.98%, of all </t>
    </r>
    <r>
      <rPr>
        <b/>
        <sz val="12"/>
        <color rgb="FF222222"/>
        <rFont val="Arial"/>
        <family val="2"/>
      </rPr>
      <t>income</t>
    </r>
    <r>
      <rPr>
        <sz val="12"/>
        <color rgb="FF222222"/>
        <rFont val="Arial"/>
        <family val="2"/>
      </rPr>
      <t> in the </t>
    </r>
    <r>
      <rPr>
        <b/>
        <sz val="12"/>
        <color rgb="FF222222"/>
        <rFont val="Arial"/>
        <family val="2"/>
      </rPr>
      <t>US</t>
    </r>
    <r>
      <rPr>
        <sz val="12"/>
        <color rgb="FF222222"/>
        <rFont val="Arial"/>
        <family val="2"/>
      </rPr>
      <t> was earned by households with an </t>
    </r>
    <r>
      <rPr>
        <b/>
        <sz val="12"/>
        <color rgb="FF222222"/>
        <rFont val="Arial"/>
        <family val="2"/>
      </rPr>
      <t>income</t>
    </r>
    <r>
      <rPr>
        <sz val="12"/>
        <color rgb="FF222222"/>
        <rFont val="Arial"/>
        <family val="2"/>
      </rPr>
      <t>over $100,000, the top twenty percent. Over one quarter, 28.5%, of all </t>
    </r>
    <r>
      <rPr>
        <b/>
        <sz val="12"/>
        <color rgb="FF222222"/>
        <rFont val="Arial"/>
        <family val="2"/>
      </rPr>
      <t>income</t>
    </r>
    <r>
      <rPr>
        <sz val="12"/>
        <color rgb="FF222222"/>
        <rFont val="Arial"/>
        <family val="2"/>
      </rPr>
      <t> was earned by the top 8%, those households earning more than $150,000 a year. The top 3.65%, with incomes over $200,000, earned 17.5%.</t>
    </r>
  </si>
  <si>
    <t>1. Find GINI in Column M in red.</t>
  </si>
  <si>
    <t>GINI's go from 25 to 64</t>
  </si>
  <si>
    <t>Scandanavia Low</t>
  </si>
  <si>
    <t>South Africa High</t>
  </si>
  <si>
    <t>Fraction of income earned by bottom x%</t>
  </si>
  <si>
    <t>y=(1-(1-x)^alpha)^1/alpha</t>
  </si>
  <si>
    <t>GINI = Area between blue and orange/area under blu2*Area between blue and orange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</si>
</sst>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222222"/>
      <name val="Arial"/>
      <family val="2"/>
    </font>
    <font>
      <sz val="12"/>
      <color rgb="FF222222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Sheet1!$G$13:$G$114</c:f>
              <c:numCache>
                <c:formatCode>General</c:formatCode>
                <c:ptCount val="102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Sheet1!$H$13:$H$114</c:f>
              <c:numCache>
                <c:formatCode>General</c:formatCode>
                <c:ptCount val="102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B53-498E-908F-66AC5B55EDB3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Sheet1!$G$13:$G$114</c:f>
              <c:numCache>
                <c:formatCode>General</c:formatCode>
                <c:ptCount val="102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Sheet1!$I$13:$I$114</c:f>
              <c:numCache>
                <c:formatCode>General</c:formatCode>
                <c:ptCount val="102"/>
                <c:pt idx="0">
                  <c:v>0</c:v>
                </c:pt>
                <c:pt idx="1">
                  <c:v>3.2223279611704917E-4</c:v>
                </c:pt>
                <c:pt idx="2">
                  <c:v>9.7114605542201983E-4</c:v>
                </c:pt>
                <c:pt idx="3">
                  <c:v>1.8539307389703566E-3</c:v>
                </c:pt>
                <c:pt idx="4">
                  <c:v>2.9357410151649868E-3</c:v>
                </c:pt>
                <c:pt idx="5">
                  <c:v>4.1962549258614344E-3</c:v>
                </c:pt>
                <c:pt idx="6">
                  <c:v>5.6217973176112823E-3</c:v>
                </c:pt>
                <c:pt idx="7">
                  <c:v>7.2024292809196493E-3</c:v>
                </c:pt>
                <c:pt idx="8">
                  <c:v>8.9305711770684276E-3</c:v>
                </c:pt>
                <c:pt idx="9">
                  <c:v>1.0800251666402085E-2</c:v>
                </c:pt>
                <c:pt idx="10">
                  <c:v>1.2806657570416484E-2</c:v>
                </c:pt>
                <c:pt idx="11">
                  <c:v>1.4945845110082652E-2</c:v>
                </c:pt>
                <c:pt idx="12">
                  <c:v>1.7214544922695269E-2</c:v>
                </c:pt>
                <c:pt idx="13">
                  <c:v>1.9610025014146191E-2</c:v>
                </c:pt>
                <c:pt idx="14">
                  <c:v>2.2129991281858483E-2</c:v>
                </c:pt>
                <c:pt idx="15">
                  <c:v>2.4772513383660977E-2</c:v>
                </c:pt>
                <c:pt idx="16">
                  <c:v>2.7535968277119436E-2</c:v>
                </c:pt>
                <c:pt idx="17">
                  <c:v>3.041899642641235E-2</c:v>
                </c:pt>
                <c:pt idx="18">
                  <c:v>3.3420467310932588E-2</c:v>
                </c:pt>
                <c:pt idx="19">
                  <c:v>3.6539451908900109E-2</c:v>
                </c:pt>
                <c:pt idx="20">
                  <c:v>3.977520050935543E-2</c:v>
                </c:pt>
                <c:pt idx="21">
                  <c:v>4.3127124663070109E-2</c:v>
                </c:pt>
                <c:pt idx="22">
                  <c:v>4.6594782397561506E-2</c:v>
                </c:pt>
                <c:pt idx="23">
                  <c:v>5.0177866042542416E-2</c:v>
                </c:pt>
                <c:pt idx="24">
                  <c:v>5.3876192170512566E-2</c:v>
                </c:pt>
                <c:pt idx="25">
                  <c:v>5.7689693272572694E-2</c:v>
                </c:pt>
                <c:pt idx="26">
                  <c:v>6.161841087490276E-2</c:v>
                </c:pt>
                <c:pt idx="27">
                  <c:v>6.5662489865419893E-2</c:v>
                </c:pt>
                <c:pt idx="28">
                  <c:v>6.982217384887078E-2</c:v>
                </c:pt>
                <c:pt idx="29">
                  <c:v>7.4097801386167839E-2</c:v>
                </c:pt>
                <c:pt idx="30">
                  <c:v>7.8489803003066419E-2</c:v>
                </c:pt>
                <c:pt idx="31">
                  <c:v>8.2998698876399712E-2</c:v>
                </c:pt>
                <c:pt idx="32">
                  <c:v>8.7625097124558238E-2</c:v>
                </c:pt>
                <c:pt idx="33">
                  <c:v>9.2369692643838777E-2</c:v>
                </c:pt>
                <c:pt idx="34">
                  <c:v>9.7233266444530633E-2</c:v>
                </c:pt>
                <c:pt idx="35">
                  <c:v>0.10221668545077559</c:v>
                </c:pt>
                <c:pt idx="36">
                  <c:v>0.10732090273681689</c:v>
                </c:pt>
                <c:pt idx="37">
                  <c:v>0.11254695817961266</c:v>
                </c:pt>
                <c:pt idx="38">
                  <c:v>0.11789597951421617</c:v>
                </c:pt>
                <c:pt idx="39">
                  <c:v>0.12336918378405617</c:v>
                </c:pt>
                <c:pt idx="40">
                  <c:v>0.12896787918347433</c:v>
                </c:pt>
                <c:pt idx="41">
                  <c:v>0.13469346729474602</c:v>
                </c:pt>
                <c:pt idx="42">
                  <c:v>0.14054744572646366</c:v>
                </c:pt>
                <c:pt idx="43">
                  <c:v>0.1465314111647108</c:v>
                </c:pt>
                <c:pt idx="44">
                  <c:v>0.15264706285302068</c:v>
                </c:pt>
                <c:pt idx="45">
                  <c:v>0.15889620652177089</c:v>
                </c:pt>
                <c:pt idx="46">
                  <c:v>0.16528075879254836</c:v>
                </c:pt>
                <c:pt idx="47">
                  <c:v>0.17180275208819665</c:v>
                </c:pt>
                <c:pt idx="48">
                  <c:v>0.17846434008485657</c:v>
                </c:pt>
                <c:pt idx="49">
                  <c:v>0.18526780374843796</c:v>
                </c:pt>
                <c:pt idx="50">
                  <c:v>0.19221555800474394</c:v>
                </c:pt>
                <c:pt idx="51">
                  <c:v>0.19931015910005648</c:v>
                </c:pt>
                <c:pt idx="52">
                  <c:v>0.20655431271754215</c:v>
                </c:pt>
                <c:pt idx="53">
                  <c:v>0.21395088292455758</c:v>
                </c:pt>
                <c:pt idx="54">
                  <c:v>0.22150290203703421</c:v>
                </c:pt>
                <c:pt idx="55">
                  <c:v>0.22921358149989624</c:v>
                </c:pt>
                <c:pt idx="56">
                  <c:v>0.23708632389721526</c:v>
                </c:pt>
                <c:pt idx="57">
                  <c:v>0.24512473622294648</c:v>
                </c:pt>
                <c:pt idx="58">
                  <c:v>0.25333264456307547</c:v>
                </c:pt>
                <c:pt idx="59">
                  <c:v>0.2617141103634375</c:v>
                </c:pt>
                <c:pt idx="60">
                  <c:v>0.27027344848504126</c:v>
                </c:pt>
                <c:pt idx="61">
                  <c:v>0.2790152472813302</c:v>
                </c:pt>
                <c:pt idx="62">
                  <c:v>0.28794439097052316</c:v>
                </c:pt>
                <c:pt idx="63">
                  <c:v>0.29706608462235801</c:v>
                </c:pt>
                <c:pt idx="64">
                  <c:v>0.30638588213390139</c:v>
                </c:pt>
                <c:pt idx="65">
                  <c:v>0.31590971763574033</c:v>
                </c:pt>
                <c:pt idx="66">
                  <c:v>0.32564394085054682</c:v>
                </c:pt>
                <c:pt idx="67">
                  <c:v>0.33559535702415927</c:v>
                </c:pt>
                <c:pt idx="68">
                  <c:v>0.3457712721694291</c:v>
                </c:pt>
                <c:pt idx="69">
                  <c:v>0.35617954451088485</c:v>
                </c:pt>
                <c:pt idx="70">
                  <c:v>0.36682864320126635</c:v>
                </c:pt>
                <c:pt idx="71">
                  <c:v>0.37772771560908025</c:v>
                </c:pt>
                <c:pt idx="72">
                  <c:v>0.38888666476255612</c:v>
                </c:pt>
                <c:pt idx="73">
                  <c:v>0.40031623889722079</c:v>
                </c:pt>
                <c:pt idx="74">
                  <c:v>0.41202813551532286</c:v>
                </c:pt>
                <c:pt idx="75">
                  <c:v>0.42403512295762386</c:v>
                </c:pt>
                <c:pt idx="76">
                  <c:v>0.43635118325584155</c:v>
                </c:pt>
                <c:pt idx="77">
                  <c:v>0.44899168103889409</c:v>
                </c:pt>
                <c:pt idx="78">
                  <c:v>0.46197356459493516</c:v>
                </c:pt>
                <c:pt idx="79">
                  <c:v>0.47531560696819369</c:v>
                </c:pt>
                <c:pt idx="80">
                  <c:v>0.48903869737496397</c:v>
                </c:pt>
                <c:pt idx="81">
                  <c:v>0.50316619652206973</c:v>
                </c:pt>
                <c:pt idx="82">
                  <c:v>0.51772437400130877</c:v>
                </c:pt>
                <c:pt idx="83">
                  <c:v>0.53274295242170266</c:v>
                </c:pt>
                <c:pt idx="84">
                  <c:v>0.54825579227345322</c:v>
                </c:pt>
                <c:pt idx="85">
                  <c:v>0.56430176520045461</c:v>
                </c:pt>
                <c:pt idx="86">
                  <c:v>0.58092588385480493</c:v>
                </c:pt>
                <c:pt idx="87">
                  <c:v>0.59818078795596352</c:v>
                </c:pt>
                <c:pt idx="88">
                  <c:v>0.61612873575700322</c:v>
                </c:pt>
                <c:pt idx="89">
                  <c:v>0.63484433073173951</c:v>
                </c:pt>
                <c:pt idx="90">
                  <c:v>0.65441834909148766</c:v>
                </c:pt>
                <c:pt idx="91">
                  <c:v>0.67496327211918794</c:v>
                </c:pt>
                <c:pt idx="92">
                  <c:v>0.69662156658475438</c:v>
                </c:pt>
                <c:pt idx="93">
                  <c:v>0.71957861444946247</c:v>
                </c:pt>
                <c:pt idx="94">
                  <c:v>0.74408399212235377</c:v>
                </c:pt>
                <c:pt idx="95">
                  <c:v>0.77048892390486479</c:v>
                </c:pt>
                <c:pt idx="96">
                  <c:v>0.79931835162527376</c:v>
                </c:pt>
                <c:pt idx="97">
                  <c:v>0.83142809149232821</c:v>
                </c:pt>
                <c:pt idx="98">
                  <c:v>0.86841980890863202</c:v>
                </c:pt>
                <c:pt idx="99">
                  <c:v>0.91418978039178433</c:v>
                </c:pt>
                <c:pt idx="1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B53-498E-908F-66AC5B55E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2054296"/>
        <c:axId val="462059216"/>
      </c:scatterChart>
      <c:valAx>
        <c:axId val="462054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Fractile of person's income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059216"/>
        <c:crosses val="autoZero"/>
        <c:crossBetween val="midCat"/>
      </c:valAx>
      <c:valAx>
        <c:axId val="46205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Cumiulative fraction of country's income for people &lt;=x axis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2054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25</xdr:row>
      <xdr:rowOff>0</xdr:rowOff>
    </xdr:from>
    <xdr:to>
      <xdr:col>21</xdr:col>
      <xdr:colOff>187325</xdr:colOff>
      <xdr:row>39</xdr:row>
      <xdr:rowOff>165100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EDAB986-3072-45E5-9DC7-096B0872B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7"/>
  <sheetViews>
    <sheetView tabSelected="1" topLeftCell="I18" workbookViewId="0">
      <selection activeCell="N27" sqref="N27"/>
    </sheetView>
  </sheetViews>
  <sheetFormatPr defaultRowHeight="14.5" x14ac:dyDescent="0.35"/>
  <cols>
    <col min="8" max="8" width="20.1796875" customWidth="1"/>
    <col min="9" max="9" width="11" customWidth="1"/>
    <col min="16" max="16" width="48" customWidth="1"/>
  </cols>
  <sheetData>
    <row r="1" spans="1:16" x14ac:dyDescent="0.35">
      <c r="G1" t="s">
        <v>200</v>
      </c>
      <c r="I1" t="s">
        <v>201</v>
      </c>
      <c r="N1">
        <f ca="1">SUM(N2:N11)</f>
        <v>1</v>
      </c>
    </row>
    <row r="2" spans="1:16" x14ac:dyDescent="0.35">
      <c r="A2" s="1" t="s">
        <v>206</v>
      </c>
      <c r="B2" s="1"/>
      <c r="C2" s="1"/>
      <c r="D2" s="1"/>
      <c r="E2" s="1"/>
      <c r="H2" t="s">
        <v>185</v>
      </c>
      <c r="L2">
        <v>0</v>
      </c>
      <c r="M2" t="s">
        <v>187</v>
      </c>
      <c r="N2">
        <f ca="1">OFFSET($I$13,L3,0,1,1)-OFFSET($I$13,L2,0,1,1)</f>
        <v>1.2806657570416484E-2</v>
      </c>
    </row>
    <row r="3" spans="1:16" x14ac:dyDescent="0.35">
      <c r="A3" s="1" t="s">
        <v>196</v>
      </c>
      <c r="B3" s="1"/>
      <c r="C3" s="1"/>
      <c r="D3" s="1"/>
      <c r="E3" s="1"/>
      <c r="H3" t="s">
        <v>183</v>
      </c>
      <c r="L3">
        <v>10</v>
      </c>
      <c r="M3" t="s">
        <v>186</v>
      </c>
      <c r="N3">
        <f t="shared" ref="N3:N11" ca="1" si="0">OFFSET($I$13,L4,0,1,1)-OFFSET($I$13,L3,0,1,1)</f>
        <v>2.6968542938938946E-2</v>
      </c>
    </row>
    <row r="4" spans="1:16" x14ac:dyDescent="0.35">
      <c r="A4" s="1" t="s">
        <v>197</v>
      </c>
      <c r="B4" s="1"/>
      <c r="C4" s="1"/>
      <c r="D4" s="1"/>
      <c r="E4" s="1"/>
      <c r="H4" t="s">
        <v>184</v>
      </c>
      <c r="L4">
        <v>20</v>
      </c>
      <c r="M4" t="s">
        <v>188</v>
      </c>
      <c r="N4">
        <f t="shared" ca="1" si="0"/>
        <v>3.8714602493710989E-2</v>
      </c>
    </row>
    <row r="5" spans="1:16" x14ac:dyDescent="0.35">
      <c r="A5" s="1" t="s">
        <v>198</v>
      </c>
      <c r="B5" s="1"/>
      <c r="C5" s="1"/>
      <c r="D5" s="1"/>
      <c r="E5" s="1"/>
      <c r="H5" t="s">
        <v>0</v>
      </c>
      <c r="L5">
        <v>30</v>
      </c>
      <c r="M5" t="s">
        <v>189</v>
      </c>
      <c r="N5">
        <f t="shared" ca="1" si="0"/>
        <v>5.0478076180407908E-2</v>
      </c>
      <c r="P5" t="s">
        <v>210</v>
      </c>
    </row>
    <row r="6" spans="1:16" x14ac:dyDescent="0.35">
      <c r="A6" s="1" t="s">
        <v>199</v>
      </c>
      <c r="B6" s="1"/>
      <c r="C6" s="1"/>
      <c r="D6" s="1"/>
      <c r="E6" s="1"/>
      <c r="L6">
        <v>40</v>
      </c>
      <c r="M6" t="s">
        <v>190</v>
      </c>
      <c r="N6">
        <f t="shared" ca="1" si="0"/>
        <v>6.3247678821269609E-2</v>
      </c>
    </row>
    <row r="7" spans="1:16" x14ac:dyDescent="0.35">
      <c r="A7" s="1"/>
      <c r="B7" s="1"/>
      <c r="C7" s="1"/>
      <c r="D7" s="1"/>
      <c r="E7" s="1"/>
      <c r="H7" t="s">
        <v>1</v>
      </c>
      <c r="L7">
        <v>50</v>
      </c>
      <c r="M7" t="s">
        <v>191</v>
      </c>
      <c r="N7">
        <f t="shared" ca="1" si="0"/>
        <v>7.8057890480297321E-2</v>
      </c>
      <c r="P7" s="1" t="s">
        <v>211</v>
      </c>
    </row>
    <row r="8" spans="1:16" x14ac:dyDescent="0.35">
      <c r="K8" t="s">
        <v>7</v>
      </c>
      <c r="L8">
        <v>60</v>
      </c>
      <c r="M8" t="s">
        <v>192</v>
      </c>
      <c r="N8">
        <f t="shared" ca="1" si="0"/>
        <v>9.655519471622509E-2</v>
      </c>
    </row>
    <row r="9" spans="1:16" x14ac:dyDescent="0.35">
      <c r="K9">
        <f>2*K10</f>
        <v>0.46518198265948441</v>
      </c>
      <c r="L9">
        <v>70</v>
      </c>
      <c r="M9" t="s">
        <v>193</v>
      </c>
      <c r="N9">
        <f t="shared" ca="1" si="0"/>
        <v>0.12221005417369762</v>
      </c>
      <c r="P9" t="s">
        <v>202</v>
      </c>
    </row>
    <row r="10" spans="1:16" x14ac:dyDescent="0.35">
      <c r="C10">
        <f>K9</f>
        <v>0.46518198265948441</v>
      </c>
      <c r="H10" t="s">
        <v>4</v>
      </c>
      <c r="I10" s="1">
        <v>0.63</v>
      </c>
      <c r="K10">
        <f>0.01*SUM(J14:J113)</f>
        <v>0.2325909913297422</v>
      </c>
      <c r="L10">
        <v>80</v>
      </c>
      <c r="M10" t="s">
        <v>194</v>
      </c>
      <c r="N10">
        <f t="shared" ca="1" si="0"/>
        <v>0.16537965171652369</v>
      </c>
      <c r="P10" t="s">
        <v>203</v>
      </c>
    </row>
    <row r="11" spans="1:16" x14ac:dyDescent="0.35">
      <c r="B11">
        <v>0.01</v>
      </c>
      <c r="C11">
        <f t="dataTable" ref="C11:C100" dt2D="0" dtr="0" r1="I10"/>
        <v>0.99</v>
      </c>
      <c r="I11">
        <v>0.5</v>
      </c>
      <c r="K11" t="s">
        <v>6</v>
      </c>
      <c r="L11">
        <v>90</v>
      </c>
      <c r="M11" t="s">
        <v>195</v>
      </c>
      <c r="N11">
        <f t="shared" ca="1" si="0"/>
        <v>0.34558165090851234</v>
      </c>
      <c r="P11" t="s">
        <v>204</v>
      </c>
    </row>
    <row r="12" spans="1:16" x14ac:dyDescent="0.35">
      <c r="B12">
        <v>0.02</v>
      </c>
      <c r="C12">
        <v>0.99</v>
      </c>
      <c r="H12" t="s">
        <v>2</v>
      </c>
      <c r="I12" t="s">
        <v>3</v>
      </c>
      <c r="J12" t="s">
        <v>5</v>
      </c>
      <c r="L12">
        <v>100</v>
      </c>
      <c r="N12">
        <f t="shared" ref="N12" ca="1" si="1">SUM(OFFSET($I$14,L12,0,10,1))</f>
        <v>0</v>
      </c>
    </row>
    <row r="13" spans="1:16" x14ac:dyDescent="0.35">
      <c r="B13">
        <v>0.03</v>
      </c>
      <c r="C13">
        <v>0.99</v>
      </c>
      <c r="G13">
        <v>0</v>
      </c>
      <c r="H13">
        <f>G13</f>
        <v>0</v>
      </c>
      <c r="I13">
        <f>G13^$I$10</f>
        <v>0</v>
      </c>
      <c r="J13">
        <f>H13-I13</f>
        <v>0</v>
      </c>
      <c r="L13" t="s">
        <v>8</v>
      </c>
      <c r="M13" s="3">
        <v>29</v>
      </c>
    </row>
    <row r="14" spans="1:16" x14ac:dyDescent="0.35">
      <c r="B14">
        <v>0.04</v>
      </c>
      <c r="C14">
        <v>0.99</v>
      </c>
      <c r="G14">
        <v>0.01</v>
      </c>
      <c r="H14">
        <f t="shared" ref="H14:H77" si="2">G14</f>
        <v>0.01</v>
      </c>
      <c r="I14">
        <f>(1-(1-G14)^$I$10)^(1/$I$10)</f>
        <v>3.2223279611704917E-4</v>
      </c>
      <c r="J14">
        <f t="shared" ref="J14:J77" si="3">H14-I14</f>
        <v>9.6777672038829508E-3</v>
      </c>
      <c r="L14" t="s">
        <v>9</v>
      </c>
      <c r="M14" s="3">
        <v>35.299999999999997</v>
      </c>
    </row>
    <row r="15" spans="1:16" ht="108.5" x14ac:dyDescent="0.35">
      <c r="B15">
        <v>0.05</v>
      </c>
      <c r="C15">
        <v>0.98999999999999955</v>
      </c>
      <c r="G15">
        <v>0.02</v>
      </c>
      <c r="H15">
        <f t="shared" si="2"/>
        <v>0.02</v>
      </c>
      <c r="I15">
        <f t="shared" ref="I15:I78" si="4">(1-(1-G15)^$I$10)^(1/$I$10)</f>
        <v>9.7114605542201983E-4</v>
      </c>
      <c r="J15">
        <f t="shared" si="3"/>
        <v>1.902885394457798E-2</v>
      </c>
      <c r="L15" t="s">
        <v>10</v>
      </c>
      <c r="M15" s="3">
        <v>42.7</v>
      </c>
      <c r="P15" s="2" t="s">
        <v>205</v>
      </c>
    </row>
    <row r="16" spans="1:16" x14ac:dyDescent="0.35">
      <c r="B16">
        <v>0.06</v>
      </c>
      <c r="C16">
        <v>0.98999999999884569</v>
      </c>
      <c r="G16">
        <v>0.03</v>
      </c>
      <c r="H16">
        <f t="shared" si="2"/>
        <v>0.03</v>
      </c>
      <c r="I16">
        <f t="shared" si="4"/>
        <v>1.8539307389703566E-3</v>
      </c>
      <c r="J16">
        <f t="shared" si="3"/>
        <v>2.8146069261029642E-2</v>
      </c>
      <c r="L16" t="s">
        <v>11</v>
      </c>
      <c r="M16" s="3">
        <v>42.7</v>
      </c>
    </row>
    <row r="17" spans="1:16" x14ac:dyDescent="0.35">
      <c r="A17" t="s">
        <v>4</v>
      </c>
      <c r="B17">
        <v>7.0000000000000007E-2</v>
      </c>
      <c r="C17">
        <v>0.98999999976024011</v>
      </c>
      <c r="G17">
        <v>0.04</v>
      </c>
      <c r="H17">
        <f t="shared" si="2"/>
        <v>0.04</v>
      </c>
      <c r="I17">
        <f t="shared" si="4"/>
        <v>2.9357410151649868E-3</v>
      </c>
      <c r="J17">
        <f t="shared" si="3"/>
        <v>3.7064258984835015E-2</v>
      </c>
      <c r="L17" t="s">
        <v>12</v>
      </c>
      <c r="M17" s="3">
        <v>31.5</v>
      </c>
    </row>
    <row r="18" spans="1:16" x14ac:dyDescent="0.35">
      <c r="B18">
        <v>0.08</v>
      </c>
      <c r="C18">
        <v>0.98999998957888169</v>
      </c>
      <c r="G18">
        <v>0.05</v>
      </c>
      <c r="H18">
        <f t="shared" si="2"/>
        <v>0.05</v>
      </c>
      <c r="I18">
        <f t="shared" si="4"/>
        <v>4.1962549258614344E-3</v>
      </c>
      <c r="J18">
        <f t="shared" si="3"/>
        <v>4.580374507413857E-2</v>
      </c>
      <c r="L18" t="s">
        <v>13</v>
      </c>
      <c r="M18" s="3">
        <v>34.9</v>
      </c>
      <c r="P18" t="s">
        <v>212</v>
      </c>
    </row>
    <row r="19" spans="1:16" x14ac:dyDescent="0.35">
      <c r="B19">
        <v>0.09</v>
      </c>
      <c r="C19">
        <v>0.9899998313090288</v>
      </c>
      <c r="G19">
        <v>0.06</v>
      </c>
      <c r="H19">
        <f t="shared" si="2"/>
        <v>0.06</v>
      </c>
      <c r="I19">
        <f t="shared" si="4"/>
        <v>5.6217973176112823E-3</v>
      </c>
      <c r="J19">
        <f t="shared" si="3"/>
        <v>5.4378202682388715E-2</v>
      </c>
      <c r="L19" t="s">
        <v>14</v>
      </c>
      <c r="M19" s="3">
        <v>30.5</v>
      </c>
    </row>
    <row r="20" spans="1:16" x14ac:dyDescent="0.35">
      <c r="B20">
        <v>0.1</v>
      </c>
      <c r="C20">
        <v>0.98999858563496224</v>
      </c>
      <c r="G20">
        <v>7.0000000000000007E-2</v>
      </c>
      <c r="H20">
        <f t="shared" si="2"/>
        <v>7.0000000000000007E-2</v>
      </c>
      <c r="I20">
        <f t="shared" si="4"/>
        <v>7.2024292809196493E-3</v>
      </c>
      <c r="J20">
        <f t="shared" si="3"/>
        <v>6.2797570719080362E-2</v>
      </c>
      <c r="L20" t="s">
        <v>15</v>
      </c>
      <c r="M20" s="3">
        <v>33.700000000000003</v>
      </c>
      <c r="P20">
        <f>MIN(M13:M186)</f>
        <v>24.6</v>
      </c>
    </row>
    <row r="21" spans="1:16" x14ac:dyDescent="0.35">
      <c r="B21">
        <v>0.11</v>
      </c>
      <c r="C21">
        <v>0.98999249143700641</v>
      </c>
      <c r="G21">
        <v>0.08</v>
      </c>
      <c r="H21">
        <f t="shared" si="2"/>
        <v>0.08</v>
      </c>
      <c r="I21">
        <f t="shared" si="4"/>
        <v>8.9305711770684276E-3</v>
      </c>
      <c r="J21">
        <f t="shared" si="3"/>
        <v>7.1069428822931574E-2</v>
      </c>
      <c r="L21" t="s">
        <v>16</v>
      </c>
    </row>
    <row r="22" spans="1:16" x14ac:dyDescent="0.35">
      <c r="B22">
        <v>0.12</v>
      </c>
      <c r="C22">
        <v>0.98997130018019341</v>
      </c>
      <c r="G22">
        <v>0.09</v>
      </c>
      <c r="H22">
        <f t="shared" si="2"/>
        <v>0.09</v>
      </c>
      <c r="I22">
        <f t="shared" si="4"/>
        <v>1.0800251666402085E-2</v>
      </c>
      <c r="J22">
        <f t="shared" si="3"/>
        <v>7.9199748333597914E-2</v>
      </c>
      <c r="L22" t="s">
        <v>17</v>
      </c>
      <c r="M22">
        <v>32</v>
      </c>
      <c r="P22" t="s">
        <v>207</v>
      </c>
    </row>
    <row r="23" spans="1:16" x14ac:dyDescent="0.35">
      <c r="B23">
        <v>0.13</v>
      </c>
      <c r="C23">
        <v>0.98991396389915765</v>
      </c>
      <c r="G23">
        <v>0.1</v>
      </c>
      <c r="H23">
        <f t="shared" si="2"/>
        <v>0.1</v>
      </c>
      <c r="I23">
        <f t="shared" si="4"/>
        <v>1.2806657570416484E-2</v>
      </c>
      <c r="J23">
        <f t="shared" si="3"/>
        <v>8.7193342429583515E-2</v>
      </c>
      <c r="L23" t="s">
        <v>18</v>
      </c>
      <c r="M23">
        <v>26</v>
      </c>
      <c r="P23" t="s">
        <v>208</v>
      </c>
    </row>
    <row r="24" spans="1:16" x14ac:dyDescent="0.35">
      <c r="B24">
        <v>0.14000000000000001</v>
      </c>
      <c r="C24">
        <v>0.98978544753186926</v>
      </c>
      <c r="G24">
        <v>0.11</v>
      </c>
      <c r="H24">
        <f t="shared" si="2"/>
        <v>0.11</v>
      </c>
      <c r="I24">
        <f t="shared" si="4"/>
        <v>1.4945845110082652E-2</v>
      </c>
      <c r="J24">
        <f t="shared" si="3"/>
        <v>9.505415488991735E-2</v>
      </c>
      <c r="L24" t="s">
        <v>19</v>
      </c>
      <c r="M24">
        <v>27.6</v>
      </c>
      <c r="P24" t="s">
        <v>209</v>
      </c>
    </row>
    <row r="25" spans="1:16" x14ac:dyDescent="0.35">
      <c r="B25">
        <v>0.15</v>
      </c>
      <c r="C25">
        <v>0.98953597486315059</v>
      </c>
      <c r="G25">
        <v>0.12</v>
      </c>
      <c r="H25">
        <f t="shared" si="2"/>
        <v>0.12</v>
      </c>
      <c r="I25">
        <f t="shared" si="4"/>
        <v>1.7214544922695269E-2</v>
      </c>
      <c r="J25">
        <f t="shared" si="3"/>
        <v>0.10278545507730473</v>
      </c>
      <c r="L25" t="s">
        <v>20</v>
      </c>
      <c r="M25">
        <v>53.3</v>
      </c>
    </row>
    <row r="26" spans="1:16" x14ac:dyDescent="0.35">
      <c r="B26">
        <v>0.16</v>
      </c>
      <c r="C26">
        <v>0.98910291058277666</v>
      </c>
      <c r="G26">
        <v>0.13</v>
      </c>
      <c r="H26">
        <f t="shared" si="2"/>
        <v>0.13</v>
      </c>
      <c r="I26">
        <f t="shared" si="4"/>
        <v>1.9610025014146191E-2</v>
      </c>
      <c r="J26">
        <f t="shared" si="3"/>
        <v>0.11038997498585382</v>
      </c>
      <c r="L26" t="s">
        <v>21</v>
      </c>
      <c r="M26">
        <v>43.5</v>
      </c>
    </row>
    <row r="27" spans="1:16" x14ac:dyDescent="0.35">
      <c r="B27">
        <v>0.17</v>
      </c>
      <c r="C27">
        <v>0.98841458291882844</v>
      </c>
      <c r="G27">
        <v>0.14000000000000001</v>
      </c>
      <c r="H27">
        <f t="shared" si="2"/>
        <v>0.14000000000000001</v>
      </c>
      <c r="I27">
        <f t="shared" si="4"/>
        <v>2.2129991281858483E-2</v>
      </c>
      <c r="J27">
        <f t="shared" si="3"/>
        <v>0.11787000871814153</v>
      </c>
      <c r="L27" t="s">
        <v>22</v>
      </c>
      <c r="M27">
        <v>38.700000000000003</v>
      </c>
    </row>
    <row r="28" spans="1:16" x14ac:dyDescent="0.35">
      <c r="B28">
        <v>0.18</v>
      </c>
      <c r="C28">
        <v>0.9873950089123219</v>
      </c>
      <c r="G28">
        <v>0.15</v>
      </c>
      <c r="H28">
        <f t="shared" si="2"/>
        <v>0.15</v>
      </c>
      <c r="I28">
        <f t="shared" si="4"/>
        <v>2.4772513383660977E-2</v>
      </c>
      <c r="J28">
        <f t="shared" si="3"/>
        <v>0.12522748661633901</v>
      </c>
      <c r="L28" t="s">
        <v>23</v>
      </c>
      <c r="M28">
        <v>48.4</v>
      </c>
    </row>
    <row r="29" spans="1:16" x14ac:dyDescent="0.35">
      <c r="B29">
        <v>0.19</v>
      </c>
      <c r="C29">
        <v>0.98596858923648301</v>
      </c>
      <c r="G29">
        <v>0.16</v>
      </c>
      <c r="H29">
        <f t="shared" si="2"/>
        <v>0.16</v>
      </c>
      <c r="I29">
        <f t="shared" si="4"/>
        <v>2.7535968277119436E-2</v>
      </c>
      <c r="J29">
        <f t="shared" si="3"/>
        <v>0.13246403172288057</v>
      </c>
      <c r="L29" t="s">
        <v>24</v>
      </c>
      <c r="M29">
        <v>33</v>
      </c>
    </row>
    <row r="30" spans="1:16" x14ac:dyDescent="0.35">
      <c r="B30">
        <v>0.2</v>
      </c>
      <c r="C30">
        <v>0.98406414591178104</v>
      </c>
      <c r="G30">
        <v>0.17</v>
      </c>
      <c r="H30">
        <f t="shared" si="2"/>
        <v>0.17</v>
      </c>
      <c r="I30">
        <f t="shared" si="4"/>
        <v>3.041899642641235E-2</v>
      </c>
      <c r="J30">
        <f t="shared" si="3"/>
        <v>0.13958100357358766</v>
      </c>
      <c r="L30" t="s">
        <v>25</v>
      </c>
      <c r="M30">
        <v>60.5</v>
      </c>
    </row>
    <row r="31" spans="1:16" x14ac:dyDescent="0.35">
      <c r="B31">
        <v>0.21</v>
      </c>
      <c r="C31">
        <v>0.98161799645356795</v>
      </c>
      <c r="G31">
        <v>0.18</v>
      </c>
      <c r="H31">
        <f t="shared" si="2"/>
        <v>0.18</v>
      </c>
      <c r="I31">
        <f t="shared" si="4"/>
        <v>3.3420467310932588E-2</v>
      </c>
      <c r="J31">
        <f t="shared" si="3"/>
        <v>0.1465795326890674</v>
      </c>
      <c r="L31" t="s">
        <v>26</v>
      </c>
      <c r="M31">
        <v>48.4</v>
      </c>
    </row>
    <row r="32" spans="1:16" x14ac:dyDescent="0.35">
      <c r="B32">
        <v>0.22</v>
      </c>
      <c r="C32">
        <v>0.97857600298236824</v>
      </c>
      <c r="G32">
        <v>0.19</v>
      </c>
      <c r="H32">
        <f t="shared" si="2"/>
        <v>0.19</v>
      </c>
      <c r="I32">
        <f t="shared" si="4"/>
        <v>3.6539451908900109E-2</v>
      </c>
      <c r="J32">
        <f t="shared" si="3"/>
        <v>0.15346054809109988</v>
      </c>
      <c r="L32" t="s">
        <v>27</v>
      </c>
      <c r="M32">
        <v>36</v>
      </c>
    </row>
    <row r="33" spans="2:13" x14ac:dyDescent="0.35">
      <c r="B33">
        <v>0.23</v>
      </c>
      <c r="C33">
        <v>0.97489468640913035</v>
      </c>
      <c r="G33">
        <v>0.2</v>
      </c>
      <c r="H33">
        <f t="shared" si="2"/>
        <v>0.2</v>
      </c>
      <c r="I33">
        <f t="shared" si="4"/>
        <v>3.977520050935543E-2</v>
      </c>
      <c r="J33">
        <f t="shared" si="3"/>
        <v>0.16022479949064458</v>
      </c>
      <c r="L33" t="s">
        <v>28</v>
      </c>
      <c r="M33">
        <v>39.799999999999997</v>
      </c>
    </row>
    <row r="34" spans="2:13" x14ac:dyDescent="0.35">
      <c r="B34">
        <v>0.24</v>
      </c>
      <c r="C34">
        <v>0.97054156952303305</v>
      </c>
      <c r="G34">
        <v>0.21</v>
      </c>
      <c r="H34">
        <f t="shared" si="2"/>
        <v>0.21</v>
      </c>
      <c r="I34">
        <f t="shared" si="4"/>
        <v>4.3127124663070109E-2</v>
      </c>
      <c r="J34">
        <f t="shared" si="3"/>
        <v>0.16687287533692988</v>
      </c>
      <c r="L34" t="s">
        <v>29</v>
      </c>
      <c r="M34">
        <v>33.4</v>
      </c>
    </row>
    <row r="35" spans="2:13" x14ac:dyDescent="0.35">
      <c r="B35">
        <v>0.25</v>
      </c>
      <c r="C35">
        <v>0.96549493335458947</v>
      </c>
      <c r="G35">
        <v>0.22</v>
      </c>
      <c r="H35">
        <f t="shared" si="2"/>
        <v>0.22</v>
      </c>
      <c r="I35">
        <f t="shared" si="4"/>
        <v>4.6594782397561506E-2</v>
      </c>
      <c r="J35">
        <f t="shared" si="3"/>
        <v>0.17340521760243849</v>
      </c>
      <c r="L35" t="s">
        <v>30</v>
      </c>
      <c r="M35">
        <v>30.8</v>
      </c>
    </row>
    <row r="36" spans="2:13" x14ac:dyDescent="0.35">
      <c r="B36">
        <v>0.26</v>
      </c>
      <c r="C36">
        <v>0.95974316075143351</v>
      </c>
      <c r="G36">
        <v>0.23</v>
      </c>
      <c r="H36">
        <f t="shared" si="2"/>
        <v>0.23</v>
      </c>
      <c r="I36">
        <f t="shared" si="4"/>
        <v>5.0177866042542416E-2</v>
      </c>
      <c r="J36">
        <f t="shared" si="3"/>
        <v>0.17982213395745761</v>
      </c>
      <c r="L36" t="s">
        <v>31</v>
      </c>
      <c r="M36">
        <v>42.8</v>
      </c>
    </row>
    <row r="37" spans="2:13" x14ac:dyDescent="0.35">
      <c r="B37">
        <v>0.27</v>
      </c>
      <c r="C37">
        <v>0.95328381578167909</v>
      </c>
      <c r="G37">
        <v>0.24</v>
      </c>
      <c r="H37">
        <f t="shared" si="2"/>
        <v>0.24</v>
      </c>
      <c r="I37">
        <f t="shared" si="4"/>
        <v>5.3876192170512566E-2</v>
      </c>
      <c r="J37">
        <f t="shared" si="3"/>
        <v>0.18612380782948743</v>
      </c>
      <c r="L37" t="s">
        <v>32</v>
      </c>
      <c r="M37">
        <v>33.700000000000003</v>
      </c>
    </row>
    <row r="38" spans="2:13" x14ac:dyDescent="0.35">
      <c r="B38">
        <v>0.28000000000000003</v>
      </c>
      <c r="C38">
        <v>0.94612257754990026</v>
      </c>
      <c r="G38">
        <v>0.25</v>
      </c>
      <c r="H38">
        <f t="shared" si="2"/>
        <v>0.25</v>
      </c>
      <c r="I38">
        <f t="shared" si="4"/>
        <v>5.7689693272572694E-2</v>
      </c>
      <c r="J38">
        <f t="shared" si="3"/>
        <v>0.1923103067274273</v>
      </c>
      <c r="L38" t="s">
        <v>33</v>
      </c>
      <c r="M38">
        <v>42.7</v>
      </c>
    </row>
    <row r="39" spans="2:13" x14ac:dyDescent="0.35">
      <c r="B39">
        <v>0.28999999999999998</v>
      </c>
      <c r="C39">
        <v>0.9382721179650898</v>
      </c>
      <c r="G39">
        <v>0.26</v>
      </c>
      <c r="H39">
        <f t="shared" si="2"/>
        <v>0.26</v>
      </c>
      <c r="I39">
        <f t="shared" si="4"/>
        <v>6.161841087490276E-2</v>
      </c>
      <c r="J39">
        <f t="shared" si="3"/>
        <v>0.19838158912509724</v>
      </c>
      <c r="L39" t="s">
        <v>34</v>
      </c>
      <c r="M39">
        <v>56.2</v>
      </c>
    </row>
    <row r="40" spans="2:13" x14ac:dyDescent="0.35">
      <c r="B40">
        <v>0.3</v>
      </c>
      <c r="C40">
        <v>0.92975098764884356</v>
      </c>
      <c r="G40">
        <v>0.27</v>
      </c>
      <c r="H40">
        <f t="shared" si="2"/>
        <v>0.27</v>
      </c>
      <c r="I40">
        <f t="shared" si="4"/>
        <v>6.5662489865419893E-2</v>
      </c>
      <c r="J40">
        <f t="shared" si="3"/>
        <v>0.20433751013458012</v>
      </c>
      <c r="L40" t="s">
        <v>35</v>
      </c>
      <c r="M40">
        <v>43.3</v>
      </c>
    </row>
    <row r="41" spans="2:13" x14ac:dyDescent="0.35">
      <c r="B41">
        <v>0.31</v>
      </c>
      <c r="C41">
        <v>0.92058255343395989</v>
      </c>
      <c r="G41">
        <v>0.28000000000000003</v>
      </c>
      <c r="H41">
        <f t="shared" si="2"/>
        <v>0.28000000000000003</v>
      </c>
      <c r="I41">
        <f t="shared" si="4"/>
        <v>6.982217384887078E-2</v>
      </c>
      <c r="J41">
        <f t="shared" si="3"/>
        <v>0.21017782615112923</v>
      </c>
      <c r="L41" t="s">
        <v>36</v>
      </c>
      <c r="M41">
        <v>50.5</v>
      </c>
    </row>
    <row r="42" spans="2:13" x14ac:dyDescent="0.35">
      <c r="B42">
        <v>0.32</v>
      </c>
      <c r="C42">
        <v>0.91079401472229049</v>
      </c>
      <c r="G42">
        <v>0.28999999999999998</v>
      </c>
      <c r="H42">
        <f t="shared" si="2"/>
        <v>0.28999999999999998</v>
      </c>
      <c r="I42">
        <f t="shared" si="4"/>
        <v>7.4097801386167839E-2</v>
      </c>
      <c r="J42">
        <f t="shared" si="3"/>
        <v>0.21590219861383214</v>
      </c>
      <c r="L42" t="s">
        <v>37</v>
      </c>
      <c r="M42">
        <v>42.2</v>
      </c>
    </row>
    <row r="43" spans="2:13" x14ac:dyDescent="0.35">
      <c r="B43">
        <v>0.33</v>
      </c>
      <c r="C43">
        <v>0.90041551382785456</v>
      </c>
      <c r="G43">
        <v>0.3</v>
      </c>
      <c r="H43">
        <f t="shared" si="2"/>
        <v>0.3</v>
      </c>
      <c r="I43">
        <f t="shared" si="4"/>
        <v>7.8489803003066419E-2</v>
      </c>
      <c r="J43">
        <f t="shared" si="3"/>
        <v>0.22151019699693358</v>
      </c>
      <c r="L43" t="s">
        <v>38</v>
      </c>
      <c r="M43">
        <v>53.5</v>
      </c>
    </row>
    <row r="44" spans="2:13" x14ac:dyDescent="0.35">
      <c r="B44">
        <v>0.34</v>
      </c>
      <c r="C44">
        <v>0.88947934664458406</v>
      </c>
      <c r="G44">
        <v>0.31</v>
      </c>
      <c r="H44">
        <f t="shared" si="2"/>
        <v>0.31</v>
      </c>
      <c r="I44">
        <f t="shared" si="4"/>
        <v>8.2998698876399712E-2</v>
      </c>
      <c r="J44">
        <f t="shared" si="3"/>
        <v>0.22700130112360029</v>
      </c>
      <c r="L44" t="s">
        <v>39</v>
      </c>
      <c r="M44">
        <v>64.3</v>
      </c>
    </row>
    <row r="45" spans="2:13" x14ac:dyDescent="0.35">
      <c r="B45">
        <v>0.35</v>
      </c>
      <c r="C45">
        <v>0.87801927386048562</v>
      </c>
      <c r="G45">
        <v>0.32</v>
      </c>
      <c r="H45">
        <f t="shared" si="2"/>
        <v>0.32</v>
      </c>
      <c r="I45">
        <f t="shared" si="4"/>
        <v>8.7625097124558238E-2</v>
      </c>
      <c r="J45">
        <f t="shared" si="3"/>
        <v>0.23237490287544177</v>
      </c>
      <c r="L45" t="s">
        <v>40</v>
      </c>
      <c r="M45">
        <v>42.1</v>
      </c>
    </row>
    <row r="46" spans="2:13" x14ac:dyDescent="0.35">
      <c r="B46">
        <v>0.36</v>
      </c>
      <c r="C46">
        <v>0.86606992887489642</v>
      </c>
      <c r="G46">
        <v>0.33</v>
      </c>
      <c r="H46">
        <f t="shared" si="2"/>
        <v>0.33</v>
      </c>
      <c r="I46">
        <f t="shared" si="4"/>
        <v>9.2369692643838777E-2</v>
      </c>
      <c r="J46">
        <f t="shared" si="3"/>
        <v>0.23763030735616125</v>
      </c>
      <c r="L46" t="s">
        <v>41</v>
      </c>
      <c r="M46">
        <v>40.200000000000003</v>
      </c>
    </row>
    <row r="47" spans="2:13" x14ac:dyDescent="0.35">
      <c r="B47">
        <v>0.37</v>
      </c>
      <c r="C47">
        <v>0.85366631604446586</v>
      </c>
      <c r="G47">
        <v>0.34</v>
      </c>
      <c r="H47">
        <f t="shared" si="2"/>
        <v>0.34</v>
      </c>
      <c r="I47">
        <f t="shared" si="4"/>
        <v>9.7233266444530633E-2</v>
      </c>
      <c r="J47">
        <f t="shared" si="3"/>
        <v>0.24276673355546941</v>
      </c>
      <c r="L47" t="s">
        <v>42</v>
      </c>
      <c r="M47">
        <v>48.5</v>
      </c>
    </row>
    <row r="48" spans="2:13" x14ac:dyDescent="0.35">
      <c r="B48">
        <v>0.38</v>
      </c>
      <c r="C48">
        <v>0.84084339146924769</v>
      </c>
      <c r="G48">
        <v>0.35</v>
      </c>
      <c r="H48">
        <f t="shared" si="2"/>
        <v>0.35</v>
      </c>
      <c r="I48">
        <f t="shared" si="4"/>
        <v>0.10221668545077559</v>
      </c>
      <c r="J48">
        <f t="shared" si="3"/>
        <v>0.24778331454922439</v>
      </c>
      <c r="L48" t="s">
        <v>43</v>
      </c>
      <c r="M48">
        <v>43.2</v>
      </c>
    </row>
    <row r="49" spans="2:13" x14ac:dyDescent="0.35">
      <c r="B49">
        <v>0.39</v>
      </c>
      <c r="C49">
        <v>0.8276357179067344</v>
      </c>
      <c r="G49">
        <v>0.36</v>
      </c>
      <c r="H49">
        <f t="shared" si="2"/>
        <v>0.36</v>
      </c>
      <c r="I49">
        <f t="shared" si="4"/>
        <v>0.10732090273681689</v>
      </c>
      <c r="J49">
        <f t="shared" si="3"/>
        <v>0.25267909726318311</v>
      </c>
      <c r="L49" t="s">
        <v>44</v>
      </c>
      <c r="M49">
        <v>32</v>
      </c>
    </row>
    <row r="50" spans="2:13" x14ac:dyDescent="0.35">
      <c r="B50">
        <v>0.4</v>
      </c>
      <c r="C50">
        <v>0.81407718532073547</v>
      </c>
      <c r="G50">
        <v>0.37</v>
      </c>
      <c r="H50">
        <f t="shared" si="2"/>
        <v>0.37</v>
      </c>
      <c r="I50">
        <f t="shared" si="4"/>
        <v>0.11254695817961266</v>
      </c>
      <c r="J50">
        <f t="shared" si="3"/>
        <v>0.25745304182038731</v>
      </c>
      <c r="L50" t="s">
        <v>45</v>
      </c>
    </row>
    <row r="51" spans="2:13" x14ac:dyDescent="0.35">
      <c r="B51">
        <v>0.41</v>
      </c>
      <c r="C51">
        <v>0.80020078884841372</v>
      </c>
      <c r="G51">
        <v>0.38</v>
      </c>
      <c r="H51">
        <f t="shared" si="2"/>
        <v>0.38</v>
      </c>
      <c r="I51">
        <f t="shared" si="4"/>
        <v>0.11789597951421617</v>
      </c>
      <c r="J51">
        <f t="shared" si="3"/>
        <v>0.26210402048578385</v>
      </c>
      <c r="L51" t="s">
        <v>46</v>
      </c>
      <c r="M51">
        <v>34.299999999999997</v>
      </c>
    </row>
    <row r="52" spans="2:13" x14ac:dyDescent="0.35">
      <c r="B52">
        <v>0.42</v>
      </c>
      <c r="C52">
        <v>0.78603845646731241</v>
      </c>
      <c r="G52">
        <v>0.39</v>
      </c>
      <c r="H52">
        <f t="shared" si="2"/>
        <v>0.39</v>
      </c>
      <c r="I52">
        <f t="shared" si="4"/>
        <v>0.12336918378405617</v>
      </c>
      <c r="J52">
        <f t="shared" si="3"/>
        <v>0.26663081621594387</v>
      </c>
      <c r="L52" t="s">
        <v>47</v>
      </c>
      <c r="M52">
        <v>26.1</v>
      </c>
    </row>
    <row r="53" spans="2:13" x14ac:dyDescent="0.35">
      <c r="B53">
        <v>0.43</v>
      </c>
      <c r="C53">
        <v>0.77162091926780563</v>
      </c>
      <c r="G53">
        <v>0.4</v>
      </c>
      <c r="H53">
        <f t="shared" si="2"/>
        <v>0.4</v>
      </c>
      <c r="I53">
        <f t="shared" si="4"/>
        <v>0.12896787918347433</v>
      </c>
      <c r="J53">
        <f t="shared" si="3"/>
        <v>0.27103212081652572</v>
      </c>
      <c r="L53" t="s">
        <v>48</v>
      </c>
      <c r="M53">
        <v>29.1</v>
      </c>
    </row>
    <row r="54" spans="2:13" x14ac:dyDescent="0.35">
      <c r="B54">
        <v>0.44</v>
      </c>
      <c r="C54">
        <v>0.75697761791725537</v>
      </c>
      <c r="G54">
        <v>0.41</v>
      </c>
      <c r="H54">
        <f t="shared" si="2"/>
        <v>0.41</v>
      </c>
      <c r="I54">
        <f t="shared" si="4"/>
        <v>0.13469346729474602</v>
      </c>
      <c r="J54">
        <f t="shared" si="3"/>
        <v>0.27530653270525396</v>
      </c>
      <c r="L54" t="s">
        <v>49</v>
      </c>
      <c r="M54">
        <v>45.1</v>
      </c>
    </row>
    <row r="55" spans="2:13" x14ac:dyDescent="0.35">
      <c r="B55">
        <v>0.45</v>
      </c>
      <c r="C55">
        <v>0.74213663959402487</v>
      </c>
      <c r="G55">
        <v>0.42</v>
      </c>
      <c r="H55">
        <f t="shared" si="2"/>
        <v>0.42</v>
      </c>
      <c r="I55">
        <f t="shared" si="4"/>
        <v>0.14054744572646366</v>
      </c>
      <c r="J55">
        <f t="shared" si="3"/>
        <v>0.27945255427353632</v>
      </c>
      <c r="L55" t="s">
        <v>50</v>
      </c>
      <c r="M55">
        <v>47.1</v>
      </c>
    </row>
    <row r="56" spans="2:13" x14ac:dyDescent="0.35">
      <c r="B56">
        <v>0.46</v>
      </c>
      <c r="C56">
        <v>0.72712468034203948</v>
      </c>
      <c r="G56">
        <v>0.43</v>
      </c>
      <c r="H56">
        <f t="shared" si="2"/>
        <v>0.43</v>
      </c>
      <c r="I56">
        <f t="shared" si="4"/>
        <v>0.1465314111647108</v>
      </c>
      <c r="J56">
        <f t="shared" si="3"/>
        <v>0.28346858883528919</v>
      </c>
      <c r="L56" t="s">
        <v>51</v>
      </c>
      <c r="M56">
        <v>45.4</v>
      </c>
    </row>
    <row r="57" spans="2:13" x14ac:dyDescent="0.35">
      <c r="B57">
        <v>0.47</v>
      </c>
      <c r="C57">
        <v>0.71196702843095883</v>
      </c>
      <c r="G57">
        <v>0.44</v>
      </c>
      <c r="H57">
        <f t="shared" si="2"/>
        <v>0.44</v>
      </c>
      <c r="I57">
        <f t="shared" si="4"/>
        <v>0.15264706285302068</v>
      </c>
      <c r="J57">
        <f t="shared" si="3"/>
        <v>0.28735293714697929</v>
      </c>
      <c r="L57" t="s">
        <v>52</v>
      </c>
      <c r="M57">
        <v>30.8</v>
      </c>
    </row>
    <row r="58" spans="2:13" x14ac:dyDescent="0.35">
      <c r="B58">
        <v>0.48</v>
      </c>
      <c r="C58">
        <v>0.69668756489244621</v>
      </c>
      <c r="G58">
        <v>0.45</v>
      </c>
      <c r="H58">
        <f t="shared" si="2"/>
        <v>0.45</v>
      </c>
      <c r="I58">
        <f t="shared" si="4"/>
        <v>0.15889620652177089</v>
      </c>
      <c r="J58">
        <f t="shared" si="3"/>
        <v>0.29110379347822912</v>
      </c>
      <c r="L58" t="s">
        <v>53</v>
      </c>
      <c r="M58">
        <v>41.8</v>
      </c>
    </row>
    <row r="59" spans="2:13" x14ac:dyDescent="0.35">
      <c r="B59">
        <v>0.49</v>
      </c>
      <c r="C59">
        <v>0.68130877793456324</v>
      </c>
      <c r="G59">
        <v>0.46</v>
      </c>
      <c r="H59">
        <f t="shared" si="2"/>
        <v>0.46</v>
      </c>
      <c r="I59">
        <f t="shared" si="4"/>
        <v>0.16528075879254836</v>
      </c>
      <c r="J59">
        <f t="shared" si="3"/>
        <v>0.29471924120745163</v>
      </c>
      <c r="L59" t="s">
        <v>54</v>
      </c>
    </row>
    <row r="60" spans="2:13" x14ac:dyDescent="0.35">
      <c r="B60">
        <v>0.5</v>
      </c>
      <c r="C60">
        <v>0.66585178841259096</v>
      </c>
      <c r="G60">
        <v>0.47</v>
      </c>
      <c r="H60">
        <f t="shared" si="2"/>
        <v>0.47</v>
      </c>
      <c r="I60">
        <f t="shared" si="4"/>
        <v>0.17180275208819665</v>
      </c>
      <c r="J60">
        <f t="shared" si="3"/>
        <v>0.29819724791180335</v>
      </c>
      <c r="L60" t="s">
        <v>55</v>
      </c>
      <c r="M60">
        <v>33.200000000000003</v>
      </c>
    </row>
    <row r="61" spans="2:13" x14ac:dyDescent="0.35">
      <c r="B61">
        <v>0.51</v>
      </c>
      <c r="C61">
        <v>0.65033638395708593</v>
      </c>
      <c r="G61">
        <v>0.48</v>
      </c>
      <c r="H61">
        <f t="shared" si="2"/>
        <v>0.48</v>
      </c>
      <c r="I61">
        <f t="shared" si="4"/>
        <v>0.17846434008485657</v>
      </c>
      <c r="J61">
        <f t="shared" si="3"/>
        <v>0.30153565991514342</v>
      </c>
      <c r="L61" t="s">
        <v>56</v>
      </c>
      <c r="M61">
        <v>33.200000000000003</v>
      </c>
    </row>
    <row r="62" spans="2:13" x14ac:dyDescent="0.35">
      <c r="B62">
        <v>0.52</v>
      </c>
      <c r="C62">
        <v>0.63478105973146193</v>
      </c>
      <c r="G62">
        <v>0.49</v>
      </c>
      <c r="H62">
        <f t="shared" si="2"/>
        <v>0.49</v>
      </c>
      <c r="I62">
        <f t="shared" si="4"/>
        <v>0.18526780374843796</v>
      </c>
      <c r="J62">
        <f t="shared" si="3"/>
        <v>0.304732196251562</v>
      </c>
      <c r="L62" t="s">
        <v>57</v>
      </c>
    </row>
    <row r="63" spans="2:13" x14ac:dyDescent="0.35">
      <c r="B63">
        <v>0.53</v>
      </c>
      <c r="C63">
        <v>0.61920306411570725</v>
      </c>
      <c r="G63">
        <v>0.5</v>
      </c>
      <c r="H63">
        <f t="shared" si="2"/>
        <v>0.5</v>
      </c>
      <c r="I63">
        <f t="shared" si="4"/>
        <v>0.19221555800474394</v>
      </c>
      <c r="J63">
        <f t="shared" si="3"/>
        <v>0.30778444199525606</v>
      </c>
      <c r="L63" t="s">
        <v>58</v>
      </c>
      <c r="M63">
        <v>42.8</v>
      </c>
    </row>
    <row r="64" spans="2:13" x14ac:dyDescent="0.35">
      <c r="B64">
        <v>0.54</v>
      </c>
      <c r="C64">
        <v>0.60361844789419306</v>
      </c>
      <c r="G64">
        <v>0.51</v>
      </c>
      <c r="H64">
        <f t="shared" si="2"/>
        <v>0.51</v>
      </c>
      <c r="I64">
        <f t="shared" si="4"/>
        <v>0.19931015910005648</v>
      </c>
      <c r="J64">
        <f t="shared" si="3"/>
        <v>0.31068984089994356</v>
      </c>
      <c r="L64" t="s">
        <v>59</v>
      </c>
      <c r="M64">
        <v>27.1</v>
      </c>
    </row>
    <row r="65" spans="2:13" x14ac:dyDescent="0.35">
      <c r="B65">
        <v>0.55000000000000004</v>
      </c>
      <c r="C65">
        <v>0.58804211576826226</v>
      </c>
      <c r="G65">
        <v>0.52</v>
      </c>
      <c r="H65">
        <f t="shared" si="2"/>
        <v>0.52</v>
      </c>
      <c r="I65">
        <f t="shared" si="4"/>
        <v>0.20655431271754215</v>
      </c>
      <c r="J65">
        <f t="shared" si="3"/>
        <v>0.31344568728245786</v>
      </c>
      <c r="L65" t="s">
        <v>60</v>
      </c>
      <c r="M65">
        <v>33.1</v>
      </c>
    </row>
    <row r="66" spans="2:13" x14ac:dyDescent="0.35">
      <c r="B66">
        <v>0.56000000000000005</v>
      </c>
      <c r="C66">
        <v>0.5724878792226471</v>
      </c>
      <c r="G66">
        <v>0.53</v>
      </c>
      <c r="H66">
        <f t="shared" si="2"/>
        <v>0.53</v>
      </c>
      <c r="I66">
        <f t="shared" si="4"/>
        <v>0.21395088292455758</v>
      </c>
      <c r="J66">
        <f t="shared" si="3"/>
        <v>0.31604911707544248</v>
      </c>
      <c r="L66" t="s">
        <v>61</v>
      </c>
      <c r="M66">
        <v>41.5</v>
      </c>
    </row>
    <row r="67" spans="2:13" x14ac:dyDescent="0.35">
      <c r="B67">
        <v>0.56999999999999995</v>
      </c>
      <c r="C67">
        <v>0.55696850995278424</v>
      </c>
      <c r="G67">
        <v>0.54</v>
      </c>
      <c r="H67">
        <f t="shared" si="2"/>
        <v>0.54</v>
      </c>
      <c r="I67">
        <f t="shared" si="4"/>
        <v>0.22150290203703421</v>
      </c>
      <c r="J67">
        <f t="shared" si="3"/>
        <v>0.31849709796296582</v>
      </c>
      <c r="L67" t="s">
        <v>62</v>
      </c>
      <c r="M67">
        <v>47.3</v>
      </c>
    </row>
    <row r="68" spans="2:13" x14ac:dyDescent="0.35">
      <c r="B68">
        <v>0.57999999999999996</v>
      </c>
      <c r="C68">
        <v>0.54149579321156505</v>
      </c>
      <c r="G68">
        <v>0.55000000000000004</v>
      </c>
      <c r="H68">
        <f t="shared" si="2"/>
        <v>0.55000000000000004</v>
      </c>
      <c r="I68">
        <f t="shared" si="4"/>
        <v>0.22921358149989624</v>
      </c>
      <c r="J68">
        <f t="shared" si="3"/>
        <v>0.32078641850010381</v>
      </c>
      <c r="L68" t="s">
        <v>63</v>
      </c>
      <c r="M68">
        <v>40</v>
      </c>
    </row>
    <row r="69" spans="2:13" x14ac:dyDescent="0.35">
      <c r="B69">
        <v>0.59</v>
      </c>
      <c r="C69">
        <v>0.52608058056233964</v>
      </c>
      <c r="G69">
        <v>0.56000000000000005</v>
      </c>
      <c r="H69">
        <f t="shared" si="2"/>
        <v>0.56000000000000005</v>
      </c>
      <c r="I69">
        <f t="shared" si="4"/>
        <v>0.23708632389721526</v>
      </c>
      <c r="J69">
        <f t="shared" si="3"/>
        <v>0.32291367610278476</v>
      </c>
      <c r="L69" t="s">
        <v>64</v>
      </c>
      <c r="M69">
        <v>30.1</v>
      </c>
    </row>
    <row r="70" spans="2:13" x14ac:dyDescent="0.35">
      <c r="B70">
        <v>0.6</v>
      </c>
      <c r="C70">
        <v>0.51073284163320931</v>
      </c>
      <c r="G70">
        <v>0.56999999999999995</v>
      </c>
      <c r="H70">
        <f t="shared" si="2"/>
        <v>0.56999999999999995</v>
      </c>
      <c r="I70">
        <f t="shared" si="4"/>
        <v>0.24512473622294648</v>
      </c>
      <c r="J70">
        <f t="shared" si="3"/>
        <v>0.32487526377705345</v>
      </c>
      <c r="L70" t="s">
        <v>65</v>
      </c>
      <c r="M70">
        <v>42.8</v>
      </c>
    </row>
    <row r="71" spans="2:13" x14ac:dyDescent="0.35">
      <c r="B71">
        <v>0.61</v>
      </c>
      <c r="C71">
        <v>0.49546171455853427</v>
      </c>
      <c r="G71">
        <v>0.57999999999999996</v>
      </c>
      <c r="H71">
        <f t="shared" si="2"/>
        <v>0.57999999999999996</v>
      </c>
      <c r="I71">
        <f t="shared" si="4"/>
        <v>0.25333264456307547</v>
      </c>
      <c r="J71">
        <f t="shared" si="3"/>
        <v>0.32666735543692449</v>
      </c>
      <c r="L71" t="s">
        <v>66</v>
      </c>
      <c r="M71">
        <v>36.700000000000003</v>
      </c>
    </row>
    <row r="72" spans="2:13" x14ac:dyDescent="0.35">
      <c r="B72">
        <v>0.62</v>
      </c>
      <c r="C72">
        <v>0.48027555486958634</v>
      </c>
      <c r="G72">
        <v>0.59</v>
      </c>
      <c r="H72">
        <f t="shared" si="2"/>
        <v>0.59</v>
      </c>
      <c r="I72">
        <f t="shared" si="4"/>
        <v>0.2617141103634375</v>
      </c>
      <c r="J72">
        <f t="shared" si="3"/>
        <v>0.32828588963656247</v>
      </c>
      <c r="L72" t="s">
        <v>67</v>
      </c>
      <c r="M72">
        <v>48.7</v>
      </c>
    </row>
    <row r="73" spans="2:13" x14ac:dyDescent="0.35">
      <c r="B73">
        <v>0.63</v>
      </c>
      <c r="C73">
        <v>0.46518198265948441</v>
      </c>
      <c r="G73">
        <v>0.6</v>
      </c>
      <c r="H73">
        <f t="shared" si="2"/>
        <v>0.6</v>
      </c>
      <c r="I73">
        <f t="shared" si="4"/>
        <v>0.27027344848504126</v>
      </c>
      <c r="J73">
        <f t="shared" si="3"/>
        <v>0.32972655151495872</v>
      </c>
      <c r="L73" t="s">
        <v>68</v>
      </c>
      <c r="M73">
        <v>33.700000000000003</v>
      </c>
    </row>
    <row r="74" spans="2:13" x14ac:dyDescent="0.35">
      <c r="B74">
        <v>0.64</v>
      </c>
      <c r="C74">
        <v>0.45018792789992729</v>
      </c>
      <c r="G74">
        <v>0.61</v>
      </c>
      <c r="H74">
        <f t="shared" si="2"/>
        <v>0.61</v>
      </c>
      <c r="I74">
        <f t="shared" si="4"/>
        <v>0.2790152472813302</v>
      </c>
      <c r="J74">
        <f t="shared" si="3"/>
        <v>0.33098475271866978</v>
      </c>
      <c r="L74" t="s">
        <v>69</v>
      </c>
      <c r="M74">
        <v>50.7</v>
      </c>
    </row>
    <row r="75" spans="2:13" x14ac:dyDescent="0.35">
      <c r="B75">
        <v>0.65</v>
      </c>
      <c r="C75">
        <v>0.43529967383028156</v>
      </c>
      <c r="G75">
        <v>0.62</v>
      </c>
      <c r="H75">
        <f t="shared" si="2"/>
        <v>0.62</v>
      </c>
      <c r="I75">
        <f t="shared" si="4"/>
        <v>0.28794439097052316</v>
      </c>
      <c r="J75">
        <f t="shared" si="3"/>
        <v>0.33205560902947684</v>
      </c>
      <c r="L75" t="s">
        <v>70</v>
      </c>
      <c r="M75">
        <v>44.5</v>
      </c>
    </row>
    <row r="76" spans="2:13" x14ac:dyDescent="0.35">
      <c r="B76">
        <v>0.66</v>
      </c>
      <c r="C76">
        <v>0.42052289837481532</v>
      </c>
      <c r="G76">
        <v>0.63</v>
      </c>
      <c r="H76">
        <f t="shared" si="2"/>
        <v>0.63</v>
      </c>
      <c r="I76">
        <f t="shared" si="4"/>
        <v>0.29706608462235801</v>
      </c>
      <c r="J76">
        <f t="shared" si="3"/>
        <v>0.332933915377642</v>
      </c>
      <c r="L76" t="s">
        <v>71</v>
      </c>
      <c r="M76">
        <v>60.8</v>
      </c>
    </row>
    <row r="77" spans="2:13" x14ac:dyDescent="0.35">
      <c r="B77">
        <v>0.67</v>
      </c>
      <c r="C77">
        <v>0.40586271357240578</v>
      </c>
      <c r="G77">
        <v>0.64</v>
      </c>
      <c r="H77">
        <f t="shared" si="2"/>
        <v>0.64</v>
      </c>
      <c r="I77">
        <f t="shared" si="4"/>
        <v>0.30638588213390139</v>
      </c>
      <c r="J77">
        <f t="shared" si="3"/>
        <v>0.33361411786609863</v>
      </c>
      <c r="L77" t="s">
        <v>72</v>
      </c>
      <c r="M77">
        <v>50.6</v>
      </c>
    </row>
    <row r="78" spans="2:13" x14ac:dyDescent="0.35">
      <c r="B78">
        <v>0.68</v>
      </c>
      <c r="C78">
        <v>0.39132370302602809</v>
      </c>
      <c r="G78">
        <v>0.65</v>
      </c>
      <c r="H78">
        <f t="shared" ref="H78:H113" si="5">G78</f>
        <v>0.65</v>
      </c>
      <c r="I78">
        <f t="shared" si="4"/>
        <v>0.31590971763574033</v>
      </c>
      <c r="J78">
        <f t="shared" ref="J78:J113" si="6">H78-I78</f>
        <v>0.33409028236425969</v>
      </c>
      <c r="L78" t="s">
        <v>73</v>
      </c>
    </row>
    <row r="79" spans="2:13" x14ac:dyDescent="0.35">
      <c r="B79">
        <v>0.69</v>
      </c>
      <c r="C79">
        <v>0.37690995739753691</v>
      </c>
      <c r="G79">
        <v>0.66</v>
      </c>
      <c r="H79">
        <f t="shared" si="5"/>
        <v>0.66</v>
      </c>
      <c r="I79">
        <f t="shared" ref="I79:I113" si="7">(1-(1-G79)^$I$10)^(1/$I$10)</f>
        <v>0.32564394085054682</v>
      </c>
      <c r="J79">
        <f t="shared" si="6"/>
        <v>0.33435605914945321</v>
      </c>
      <c r="L79" t="s">
        <v>74</v>
      </c>
      <c r="M79">
        <v>30.6</v>
      </c>
    </row>
    <row r="80" spans="2:13" x14ac:dyDescent="0.35">
      <c r="B80">
        <v>0.7</v>
      </c>
      <c r="C80">
        <v>0.36262510798757197</v>
      </c>
      <c r="G80">
        <v>0.67</v>
      </c>
      <c r="H80">
        <f t="shared" si="5"/>
        <v>0.67</v>
      </c>
      <c r="I80">
        <f t="shared" si="7"/>
        <v>0.33559535702415927</v>
      </c>
      <c r="J80">
        <f t="shared" si="6"/>
        <v>0.33440464297584077</v>
      </c>
      <c r="L80" t="s">
        <v>75</v>
      </c>
      <c r="M80">
        <v>26.9</v>
      </c>
    </row>
    <row r="81" spans="2:13" x14ac:dyDescent="0.35">
      <c r="B81">
        <v>0.71</v>
      </c>
      <c r="C81">
        <v>0.34847235845139979</v>
      </c>
      <c r="G81">
        <v>0.68</v>
      </c>
      <c r="H81">
        <f t="shared" si="5"/>
        <v>0.68</v>
      </c>
      <c r="I81">
        <f t="shared" si="7"/>
        <v>0.3457712721694291</v>
      </c>
      <c r="J81">
        <f t="shared" si="6"/>
        <v>0.33422872783057095</v>
      </c>
      <c r="L81" t="s">
        <v>76</v>
      </c>
      <c r="M81">
        <v>35.1</v>
      </c>
    </row>
    <row r="82" spans="2:13" x14ac:dyDescent="0.35">
      <c r="B82">
        <v>0.72</v>
      </c>
      <c r="C82">
        <v>0.33445451470975052</v>
      </c>
      <c r="G82">
        <v>0.69</v>
      </c>
      <c r="H82">
        <f t="shared" si="5"/>
        <v>0.69</v>
      </c>
      <c r="I82">
        <f t="shared" si="7"/>
        <v>0.35617954451088485</v>
      </c>
      <c r="J82">
        <f t="shared" si="6"/>
        <v>0.3338204554891151</v>
      </c>
      <c r="L82" t="s">
        <v>77</v>
      </c>
      <c r="M82">
        <v>35.6</v>
      </c>
    </row>
    <row r="83" spans="2:13" x14ac:dyDescent="0.35">
      <c r="B83">
        <v>0.73</v>
      </c>
      <c r="C83">
        <v>0.32057401311971473</v>
      </c>
      <c r="G83">
        <v>0.7</v>
      </c>
      <c r="H83">
        <f t="shared" si="5"/>
        <v>0.7</v>
      </c>
      <c r="I83">
        <f t="shared" si="7"/>
        <v>0.36682864320126635</v>
      </c>
      <c r="J83">
        <f t="shared" si="6"/>
        <v>0.33317135679873361</v>
      </c>
      <c r="L83" t="s">
        <v>78</v>
      </c>
      <c r="M83">
        <v>37.4</v>
      </c>
    </row>
    <row r="84" spans="2:13" x14ac:dyDescent="0.35">
      <c r="B84">
        <v>0.74</v>
      </c>
      <c r="C84">
        <v>0.30683294697486735</v>
      </c>
      <c r="G84">
        <v>0.71</v>
      </c>
      <c r="H84">
        <f t="shared" si="5"/>
        <v>0.71</v>
      </c>
      <c r="I84">
        <f t="shared" si="7"/>
        <v>0.37772771560908025</v>
      </c>
      <c r="J84">
        <f t="shared" si="6"/>
        <v>0.33227228439091971</v>
      </c>
      <c r="L84" t="s">
        <v>79</v>
      </c>
      <c r="M84">
        <v>29.5</v>
      </c>
    </row>
    <row r="85" spans="2:13" x14ac:dyDescent="0.35">
      <c r="B85">
        <v>0.75</v>
      </c>
      <c r="C85">
        <v>0.29323309140637749</v>
      </c>
      <c r="G85">
        <v>0.72</v>
      </c>
      <c r="H85">
        <f t="shared" si="5"/>
        <v>0.72</v>
      </c>
      <c r="I85">
        <f t="shared" si="7"/>
        <v>0.38888666476255612</v>
      </c>
      <c r="J85">
        <f t="shared" si="6"/>
        <v>0.33111333523744385</v>
      </c>
      <c r="L85" t="s">
        <v>80</v>
      </c>
      <c r="M85">
        <v>32.5</v>
      </c>
    </row>
    <row r="86" spans="2:13" x14ac:dyDescent="0.35">
      <c r="B86">
        <v>0.76</v>
      </c>
      <c r="C86">
        <v>0.27977592675821028</v>
      </c>
      <c r="G86">
        <v>0.73</v>
      </c>
      <c r="H86">
        <f t="shared" si="5"/>
        <v>0.73</v>
      </c>
      <c r="I86">
        <f t="shared" si="7"/>
        <v>0.40031623889722079</v>
      </c>
      <c r="J86">
        <f t="shared" si="6"/>
        <v>0.32968376110277919</v>
      </c>
      <c r="L86" t="s">
        <v>81</v>
      </c>
      <c r="M86">
        <v>42.8</v>
      </c>
    </row>
    <row r="87" spans="2:13" x14ac:dyDescent="0.35">
      <c r="B87">
        <v>0.77</v>
      </c>
      <c r="C87">
        <v>0.26646266050986134</v>
      </c>
      <c r="G87">
        <v>0.74</v>
      </c>
      <c r="H87">
        <f t="shared" si="5"/>
        <v>0.74</v>
      </c>
      <c r="I87">
        <f t="shared" si="7"/>
        <v>0.41202813551532286</v>
      </c>
      <c r="J87">
        <f t="shared" si="6"/>
        <v>0.32797186448467713</v>
      </c>
      <c r="L87" t="s">
        <v>82</v>
      </c>
      <c r="M87">
        <v>35.200000000000003</v>
      </c>
    </row>
    <row r="88" spans="2:13" x14ac:dyDescent="0.35">
      <c r="B88">
        <v>0.78</v>
      </c>
      <c r="C88">
        <v>0.25329424781959708</v>
      </c>
      <c r="G88">
        <v>0.75</v>
      </c>
      <c r="H88">
        <f t="shared" si="5"/>
        <v>0.75</v>
      </c>
      <c r="I88">
        <f t="shared" si="7"/>
        <v>0.42403512295762386</v>
      </c>
      <c r="J88">
        <f t="shared" si="6"/>
        <v>0.32596487704237614</v>
      </c>
      <c r="L88" t="s">
        <v>83</v>
      </c>
      <c r="M88">
        <v>45.5</v>
      </c>
    </row>
    <row r="89" spans="2:13" x14ac:dyDescent="0.35">
      <c r="B89">
        <v>0.79</v>
      </c>
      <c r="C89">
        <v>0.24027141076007769</v>
      </c>
      <c r="G89">
        <v>0.76</v>
      </c>
      <c r="H89">
        <f t="shared" si="5"/>
        <v>0.76</v>
      </c>
      <c r="I89">
        <f t="shared" si="7"/>
        <v>0.43635118325584155</v>
      </c>
      <c r="J89">
        <f t="shared" si="6"/>
        <v>0.32364881674415846</v>
      </c>
      <c r="L89" t="s">
        <v>84</v>
      </c>
      <c r="M89">
        <v>32.1</v>
      </c>
    </row>
    <row r="90" spans="2:13" x14ac:dyDescent="0.35">
      <c r="B90">
        <v>0.8</v>
      </c>
      <c r="C90">
        <v>0.22739465631664316</v>
      </c>
      <c r="G90">
        <v>0.77</v>
      </c>
      <c r="H90">
        <f t="shared" si="5"/>
        <v>0.77</v>
      </c>
      <c r="I90">
        <f t="shared" si="7"/>
        <v>0.44899168103889409</v>
      </c>
      <c r="J90">
        <f t="shared" si="6"/>
        <v>0.32100831896110593</v>
      </c>
      <c r="L90" t="s">
        <v>85</v>
      </c>
      <c r="M90">
        <v>35.4</v>
      </c>
    </row>
    <row r="91" spans="2:13" x14ac:dyDescent="0.35">
      <c r="B91">
        <v>0.81</v>
      </c>
      <c r="C91">
        <v>0.21466429321656391</v>
      </c>
      <c r="G91">
        <v>0.78</v>
      </c>
      <c r="H91">
        <f t="shared" si="5"/>
        <v>0.78</v>
      </c>
      <c r="I91">
        <f t="shared" si="7"/>
        <v>0.46197356459493516</v>
      </c>
      <c r="J91">
        <f t="shared" si="6"/>
        <v>0.31802643540506487</v>
      </c>
      <c r="L91" t="s">
        <v>86</v>
      </c>
      <c r="M91">
        <v>26.4</v>
      </c>
    </row>
    <row r="92" spans="2:13" x14ac:dyDescent="0.35">
      <c r="B92">
        <v>0.82</v>
      </c>
      <c r="C92">
        <v>0.20208044765531744</v>
      </c>
      <c r="G92">
        <v>0.79</v>
      </c>
      <c r="H92">
        <f t="shared" si="5"/>
        <v>0.79</v>
      </c>
      <c r="I92">
        <f t="shared" si="7"/>
        <v>0.47531560696819369</v>
      </c>
      <c r="J92">
        <f t="shared" si="6"/>
        <v>0.31468439303180634</v>
      </c>
      <c r="L92" t="s">
        <v>87</v>
      </c>
      <c r="M92">
        <v>47.7</v>
      </c>
    </row>
    <row r="93" spans="2:13" x14ac:dyDescent="0.35">
      <c r="B93">
        <v>0.83</v>
      </c>
      <c r="C93">
        <v>0.18964307798348429</v>
      </c>
      <c r="G93">
        <v>0.8</v>
      </c>
      <c r="H93">
        <f t="shared" si="5"/>
        <v>0.8</v>
      </c>
      <c r="I93">
        <f t="shared" si="7"/>
        <v>0.48903869737496397</v>
      </c>
      <c r="J93">
        <f t="shared" si="6"/>
        <v>0.31096130262503607</v>
      </c>
      <c r="L93" t="s">
        <v>88</v>
      </c>
    </row>
    <row r="94" spans="2:13" x14ac:dyDescent="0.35">
      <c r="B94">
        <v>0.84</v>
      </c>
      <c r="C94">
        <v>0.17735198841528071</v>
      </c>
      <c r="G94">
        <v>0.81</v>
      </c>
      <c r="H94">
        <f t="shared" si="5"/>
        <v>0.81</v>
      </c>
      <c r="I94">
        <f t="shared" si="7"/>
        <v>0.50316619652206973</v>
      </c>
      <c r="J94">
        <f t="shared" si="6"/>
        <v>0.30683380347793032</v>
      </c>
      <c r="L94" t="s">
        <v>89</v>
      </c>
      <c r="M94">
        <v>31.3</v>
      </c>
    </row>
    <row r="95" spans="2:13" x14ac:dyDescent="0.35">
      <c r="B95">
        <v>0.85</v>
      </c>
      <c r="C95">
        <v>0.16520684181706624</v>
      </c>
      <c r="G95">
        <v>0.82</v>
      </c>
      <c r="H95">
        <f t="shared" si="5"/>
        <v>0.82</v>
      </c>
      <c r="I95">
        <f t="shared" si="7"/>
        <v>0.51772437400130877</v>
      </c>
      <c r="J95">
        <f t="shared" si="6"/>
        <v>0.30227562599869118</v>
      </c>
      <c r="L95" t="s">
        <v>90</v>
      </c>
    </row>
    <row r="96" spans="2:13" x14ac:dyDescent="0.35">
      <c r="B96">
        <v>0.86</v>
      </c>
      <c r="C96">
        <v>0.15320717163146655</v>
      </c>
      <c r="G96">
        <v>0.83</v>
      </c>
      <c r="H96">
        <f t="shared" si="5"/>
        <v>0.83</v>
      </c>
      <c r="I96">
        <f t="shared" si="7"/>
        <v>0.53274295242170266</v>
      </c>
      <c r="J96">
        <f t="shared" si="6"/>
        <v>0.2972570475782973</v>
      </c>
      <c r="L96" t="s">
        <v>91</v>
      </c>
      <c r="M96">
        <v>27.4</v>
      </c>
    </row>
    <row r="97" spans="2:13" x14ac:dyDescent="0.35">
      <c r="B97">
        <v>0.87</v>
      </c>
      <c r="C97">
        <v>0.1413523929900298</v>
      </c>
      <c r="G97">
        <v>0.84</v>
      </c>
      <c r="H97">
        <f t="shared" si="5"/>
        <v>0.84</v>
      </c>
      <c r="I97">
        <f t="shared" si="7"/>
        <v>0.54825579227345322</v>
      </c>
      <c r="J97">
        <f t="shared" si="6"/>
        <v>0.29174420772654674</v>
      </c>
      <c r="L97" t="s">
        <v>92</v>
      </c>
      <c r="M97">
        <v>37.9</v>
      </c>
    </row>
    <row r="98" spans="2:13" x14ac:dyDescent="0.35">
      <c r="B98">
        <v>0.88</v>
      </c>
      <c r="C98">
        <v>0.12964181306466646</v>
      </c>
      <c r="G98">
        <v>0.85</v>
      </c>
      <c r="H98">
        <f t="shared" si="5"/>
        <v>0.85</v>
      </c>
      <c r="I98">
        <f t="shared" si="7"/>
        <v>0.56430176520045461</v>
      </c>
      <c r="J98">
        <f t="shared" si="6"/>
        <v>0.28569823479954537</v>
      </c>
      <c r="L98" t="s">
        <v>93</v>
      </c>
      <c r="M98">
        <v>35.5</v>
      </c>
    </row>
    <row r="99" spans="2:13" x14ac:dyDescent="0.35">
      <c r="B99">
        <v>0.89</v>
      </c>
      <c r="C99">
        <v>0.11807464070546494</v>
      </c>
      <c r="G99">
        <v>0.86</v>
      </c>
      <c r="H99">
        <f t="shared" si="5"/>
        <v>0.86</v>
      </c>
      <c r="I99">
        <f t="shared" si="7"/>
        <v>0.58092588385480493</v>
      </c>
      <c r="J99">
        <f t="shared" si="6"/>
        <v>0.27907411614519506</v>
      </c>
      <c r="L99" t="s">
        <v>94</v>
      </c>
    </row>
    <row r="100" spans="2:13" x14ac:dyDescent="0.35">
      <c r="B100">
        <v>0.9</v>
      </c>
      <c r="C100">
        <v>0.10664999540992048</v>
      </c>
      <c r="G100">
        <v>0.87</v>
      </c>
      <c r="H100">
        <f t="shared" si="5"/>
        <v>0.87</v>
      </c>
      <c r="I100">
        <f t="shared" si="7"/>
        <v>0.59818078795596352</v>
      </c>
      <c r="J100">
        <f t="shared" si="6"/>
        <v>0.27181921204403647</v>
      </c>
      <c r="L100" t="s">
        <v>95</v>
      </c>
      <c r="M100">
        <v>54.2</v>
      </c>
    </row>
    <row r="101" spans="2:13" x14ac:dyDescent="0.35">
      <c r="G101">
        <v>0.88</v>
      </c>
      <c r="H101">
        <f t="shared" si="5"/>
        <v>0.88</v>
      </c>
      <c r="I101">
        <f t="shared" si="7"/>
        <v>0.61612873575700322</v>
      </c>
      <c r="J101">
        <f t="shared" si="6"/>
        <v>0.26387126424299678</v>
      </c>
      <c r="L101" t="s">
        <v>96</v>
      </c>
      <c r="M101">
        <v>36.5</v>
      </c>
    </row>
    <row r="102" spans="2:13" x14ac:dyDescent="0.35">
      <c r="G102">
        <v>0.89</v>
      </c>
      <c r="H102">
        <f t="shared" si="5"/>
        <v>0.89</v>
      </c>
      <c r="I102">
        <f t="shared" si="7"/>
        <v>0.63484433073173951</v>
      </c>
      <c r="J102">
        <f t="shared" si="6"/>
        <v>0.2551556692682605</v>
      </c>
      <c r="L102" t="s">
        <v>97</v>
      </c>
    </row>
    <row r="103" spans="2:13" x14ac:dyDescent="0.35">
      <c r="G103">
        <v>0.9</v>
      </c>
      <c r="H103">
        <f t="shared" si="5"/>
        <v>0.9</v>
      </c>
      <c r="I103">
        <f t="shared" si="7"/>
        <v>0.65441834909148766</v>
      </c>
      <c r="J103">
        <f t="shared" si="6"/>
        <v>0.24558165090851236</v>
      </c>
      <c r="L103" t="s">
        <v>98</v>
      </c>
      <c r="M103">
        <v>35.200000000000003</v>
      </c>
    </row>
    <row r="104" spans="2:13" x14ac:dyDescent="0.35">
      <c r="G104">
        <v>0.91</v>
      </c>
      <c r="H104">
        <f t="shared" si="5"/>
        <v>0.91</v>
      </c>
      <c r="I104">
        <f t="shared" si="7"/>
        <v>0.67496327211918794</v>
      </c>
      <c r="J104">
        <f t="shared" si="6"/>
        <v>0.23503672788081209</v>
      </c>
      <c r="L104" t="s">
        <v>99</v>
      </c>
      <c r="M104">
        <v>34.799999999999997</v>
      </c>
    </row>
    <row r="105" spans="2:13" x14ac:dyDescent="0.35">
      <c r="G105">
        <v>0.92</v>
      </c>
      <c r="H105">
        <f t="shared" si="5"/>
        <v>0.92</v>
      </c>
      <c r="I105">
        <f t="shared" si="7"/>
        <v>0.69662156658475438</v>
      </c>
      <c r="J105">
        <f t="shared" si="6"/>
        <v>0.22337843341524566</v>
      </c>
      <c r="L105" t="s">
        <v>100</v>
      </c>
    </row>
    <row r="106" spans="2:13" x14ac:dyDescent="0.35">
      <c r="G106">
        <v>0.93</v>
      </c>
      <c r="H106">
        <f t="shared" si="5"/>
        <v>0.93</v>
      </c>
      <c r="I106">
        <f t="shared" si="7"/>
        <v>0.71957861444946247</v>
      </c>
      <c r="J106">
        <f t="shared" si="6"/>
        <v>0.21042138555053758</v>
      </c>
      <c r="L106" t="s">
        <v>101</v>
      </c>
      <c r="M106">
        <v>43.2</v>
      </c>
    </row>
    <row r="107" spans="2:13" x14ac:dyDescent="0.35">
      <c r="G107">
        <v>0.94</v>
      </c>
      <c r="H107">
        <f t="shared" si="5"/>
        <v>0.94</v>
      </c>
      <c r="I107">
        <f t="shared" si="7"/>
        <v>0.74408399212235377</v>
      </c>
      <c r="J107">
        <f t="shared" si="6"/>
        <v>0.19591600787764618</v>
      </c>
      <c r="L107" t="s">
        <v>102</v>
      </c>
      <c r="M107">
        <v>40.6</v>
      </c>
    </row>
    <row r="108" spans="2:13" x14ac:dyDescent="0.35">
      <c r="G108">
        <v>0.95</v>
      </c>
      <c r="H108">
        <f t="shared" si="5"/>
        <v>0.95</v>
      </c>
      <c r="I108">
        <f t="shared" si="7"/>
        <v>0.77048892390486479</v>
      </c>
      <c r="J108">
        <f t="shared" si="6"/>
        <v>0.17951107609513517</v>
      </c>
      <c r="L108" t="s">
        <v>103</v>
      </c>
      <c r="M108">
        <v>46.1</v>
      </c>
    </row>
    <row r="109" spans="2:13" x14ac:dyDescent="0.35">
      <c r="G109">
        <v>0.96</v>
      </c>
      <c r="H109">
        <f t="shared" si="5"/>
        <v>0.96</v>
      </c>
      <c r="I109">
        <f t="shared" si="7"/>
        <v>0.79931835162527376</v>
      </c>
      <c r="J109">
        <f t="shared" si="6"/>
        <v>0.1606816483747262</v>
      </c>
      <c r="L109" t="s">
        <v>104</v>
      </c>
      <c r="M109">
        <v>46.3</v>
      </c>
    </row>
    <row r="110" spans="2:13" x14ac:dyDescent="0.35">
      <c r="G110">
        <v>0.97</v>
      </c>
      <c r="H110">
        <f t="shared" si="5"/>
        <v>0.97</v>
      </c>
      <c r="I110">
        <f t="shared" si="7"/>
        <v>0.83142809149232821</v>
      </c>
      <c r="J110">
        <f t="shared" si="6"/>
        <v>0.13857190850767176</v>
      </c>
      <c r="L110" t="s">
        <v>105</v>
      </c>
      <c r="M110">
        <v>36.799999999999997</v>
      </c>
    </row>
    <row r="111" spans="2:13" x14ac:dyDescent="0.35">
      <c r="G111">
        <v>0.98</v>
      </c>
      <c r="H111">
        <f t="shared" si="5"/>
        <v>0.98</v>
      </c>
      <c r="I111">
        <f t="shared" si="7"/>
        <v>0.86841980890863202</v>
      </c>
      <c r="J111">
        <f t="shared" si="6"/>
        <v>0.11158019109136796</v>
      </c>
      <c r="L111" t="s">
        <v>106</v>
      </c>
      <c r="M111">
        <v>33</v>
      </c>
    </row>
    <row r="112" spans="2:13" x14ac:dyDescent="0.35">
      <c r="G112">
        <v>0.99</v>
      </c>
      <c r="H112">
        <f t="shared" si="5"/>
        <v>0.99</v>
      </c>
      <c r="I112">
        <f t="shared" si="7"/>
        <v>0.91418978039178433</v>
      </c>
      <c r="J112">
        <f t="shared" si="6"/>
        <v>7.5810219608215657E-2</v>
      </c>
      <c r="L112" t="s">
        <v>107</v>
      </c>
    </row>
    <row r="113" spans="7:13" x14ac:dyDescent="0.35">
      <c r="G113">
        <v>1</v>
      </c>
      <c r="H113">
        <f t="shared" si="5"/>
        <v>1</v>
      </c>
      <c r="I113">
        <f t="shared" si="7"/>
        <v>1</v>
      </c>
      <c r="J113">
        <f t="shared" si="6"/>
        <v>0</v>
      </c>
      <c r="L113" t="s">
        <v>108</v>
      </c>
      <c r="M113">
        <v>37.5</v>
      </c>
    </row>
    <row r="114" spans="7:13" x14ac:dyDescent="0.35">
      <c r="L114" t="s">
        <v>109</v>
      </c>
      <c r="M114">
        <v>35.799999999999997</v>
      </c>
    </row>
    <row r="115" spans="7:13" x14ac:dyDescent="0.35">
      <c r="L115" t="s">
        <v>110</v>
      </c>
      <c r="M115">
        <v>48.2</v>
      </c>
    </row>
    <row r="116" spans="7:13" x14ac:dyDescent="0.35">
      <c r="L116" t="s">
        <v>111</v>
      </c>
      <c r="M116">
        <v>28.5</v>
      </c>
    </row>
    <row r="117" spans="7:13" x14ac:dyDescent="0.35">
      <c r="L117" t="s">
        <v>112</v>
      </c>
      <c r="M117">
        <v>33.799999999999997</v>
      </c>
    </row>
    <row r="118" spans="7:13" x14ac:dyDescent="0.35">
      <c r="L118" t="s">
        <v>113</v>
      </c>
      <c r="M118">
        <v>33.200000000000003</v>
      </c>
    </row>
    <row r="119" spans="7:13" x14ac:dyDescent="0.35">
      <c r="L119" t="s">
        <v>114</v>
      </c>
      <c r="M119">
        <v>40.700000000000003</v>
      </c>
    </row>
    <row r="120" spans="7:13" x14ac:dyDescent="0.35">
      <c r="L120" t="s">
        <v>115</v>
      </c>
      <c r="M120">
        <v>45.6</v>
      </c>
    </row>
    <row r="121" spans="7:13" x14ac:dyDescent="0.35">
      <c r="L121" t="s">
        <v>116</v>
      </c>
    </row>
    <row r="122" spans="7:13" x14ac:dyDescent="0.35">
      <c r="L122" t="s">
        <v>117</v>
      </c>
      <c r="M122">
        <v>61.3</v>
      </c>
    </row>
    <row r="123" spans="7:13" x14ac:dyDescent="0.35">
      <c r="L123" t="s">
        <v>118</v>
      </c>
      <c r="M123">
        <v>32.799999999999997</v>
      </c>
    </row>
    <row r="124" spans="7:13" x14ac:dyDescent="0.35">
      <c r="L124" t="s">
        <v>119</v>
      </c>
      <c r="M124">
        <v>28</v>
      </c>
    </row>
    <row r="125" spans="7:13" x14ac:dyDescent="0.35">
      <c r="L125" t="s">
        <v>120</v>
      </c>
      <c r="M125">
        <v>36.200000000000003</v>
      </c>
    </row>
    <row r="126" spans="7:13" x14ac:dyDescent="0.35">
      <c r="L126" t="s">
        <v>121</v>
      </c>
      <c r="M126">
        <v>47</v>
      </c>
    </row>
    <row r="127" spans="7:13" x14ac:dyDescent="0.35">
      <c r="L127" t="s">
        <v>122</v>
      </c>
      <c r="M127">
        <v>31.5</v>
      </c>
    </row>
    <row r="128" spans="7:13" x14ac:dyDescent="0.35">
      <c r="L128" t="s">
        <v>123</v>
      </c>
      <c r="M128">
        <v>43</v>
      </c>
    </row>
    <row r="129" spans="12:13" x14ac:dyDescent="0.35">
      <c r="L129" t="s">
        <v>124</v>
      </c>
      <c r="M129">
        <v>25.9</v>
      </c>
    </row>
    <row r="130" spans="12:13" x14ac:dyDescent="0.35">
      <c r="L130" t="s">
        <v>125</v>
      </c>
    </row>
    <row r="131" spans="12:13" x14ac:dyDescent="0.35">
      <c r="L131" t="s">
        <v>126</v>
      </c>
      <c r="M131">
        <v>29.6</v>
      </c>
    </row>
    <row r="132" spans="12:13" x14ac:dyDescent="0.35">
      <c r="L132" t="s">
        <v>127</v>
      </c>
      <c r="M132">
        <v>50.7</v>
      </c>
    </row>
    <row r="133" spans="12:13" x14ac:dyDescent="0.35">
      <c r="L133" t="s">
        <v>128</v>
      </c>
      <c r="M133">
        <v>43.9</v>
      </c>
    </row>
    <row r="134" spans="12:13" x14ac:dyDescent="0.35">
      <c r="L134" t="s">
        <v>129</v>
      </c>
      <c r="M134">
        <v>48.3</v>
      </c>
    </row>
    <row r="135" spans="12:13" x14ac:dyDescent="0.35">
      <c r="L135" t="s">
        <v>130</v>
      </c>
      <c r="M135">
        <v>44.1</v>
      </c>
    </row>
    <row r="136" spans="12:13" x14ac:dyDescent="0.35">
      <c r="L136" t="s">
        <v>131</v>
      </c>
      <c r="M136">
        <v>43</v>
      </c>
    </row>
    <row r="137" spans="12:13" x14ac:dyDescent="0.35">
      <c r="L137" t="s">
        <v>132</v>
      </c>
      <c r="M137">
        <v>32.4</v>
      </c>
    </row>
    <row r="138" spans="12:13" x14ac:dyDescent="0.35">
      <c r="L138" t="s">
        <v>133</v>
      </c>
      <c r="M138">
        <v>36</v>
      </c>
    </row>
    <row r="139" spans="12:13" x14ac:dyDescent="0.35">
      <c r="L139" t="s">
        <v>134</v>
      </c>
      <c r="M139">
        <v>41.1</v>
      </c>
    </row>
    <row r="140" spans="12:13" x14ac:dyDescent="0.35">
      <c r="L140" t="s">
        <v>135</v>
      </c>
      <c r="M140">
        <v>27.3</v>
      </c>
    </row>
    <row r="141" spans="12:13" x14ac:dyDescent="0.35">
      <c r="L141" t="s">
        <v>136</v>
      </c>
      <c r="M141">
        <v>41.6</v>
      </c>
    </row>
    <row r="142" spans="12:13" x14ac:dyDescent="0.35">
      <c r="L142" t="s">
        <v>137</v>
      </c>
      <c r="M142">
        <v>50.8</v>
      </c>
    </row>
    <row r="143" spans="12:13" x14ac:dyDescent="0.35">
      <c r="L143" t="s">
        <v>138</v>
      </c>
      <c r="M143">
        <v>30.8</v>
      </c>
    </row>
    <row r="144" spans="12:13" x14ac:dyDescent="0.35">
      <c r="L144" t="s">
        <v>139</v>
      </c>
    </row>
    <row r="145" spans="12:13" x14ac:dyDescent="0.35">
      <c r="L145" t="s">
        <v>140</v>
      </c>
      <c r="M145">
        <v>40.299999999999997</v>
      </c>
    </row>
    <row r="146" spans="12:13" x14ac:dyDescent="0.35">
      <c r="L146" t="s">
        <v>141</v>
      </c>
      <c r="M146">
        <v>29.7</v>
      </c>
    </row>
    <row r="147" spans="12:13" x14ac:dyDescent="0.35">
      <c r="L147" t="s">
        <v>142</v>
      </c>
      <c r="M147">
        <v>42.8</v>
      </c>
    </row>
    <row r="148" spans="12:13" x14ac:dyDescent="0.35">
      <c r="L148" t="s">
        <v>143</v>
      </c>
      <c r="M148">
        <v>34</v>
      </c>
    </row>
    <row r="149" spans="12:13" x14ac:dyDescent="0.35">
      <c r="L149" t="s">
        <v>144</v>
      </c>
    </row>
    <row r="150" spans="12:13" x14ac:dyDescent="0.35">
      <c r="L150" t="s">
        <v>145</v>
      </c>
      <c r="M150">
        <v>26.1</v>
      </c>
    </row>
    <row r="151" spans="12:13" x14ac:dyDescent="0.35">
      <c r="L151" t="s">
        <v>146</v>
      </c>
      <c r="M151">
        <v>25.6</v>
      </c>
    </row>
    <row r="152" spans="12:13" x14ac:dyDescent="0.35">
      <c r="L152" t="s">
        <v>147</v>
      </c>
    </row>
    <row r="153" spans="12:13" x14ac:dyDescent="0.35">
      <c r="L153" t="s">
        <v>148</v>
      </c>
      <c r="M153">
        <v>63.4</v>
      </c>
    </row>
    <row r="154" spans="12:13" x14ac:dyDescent="0.35">
      <c r="L154" t="s">
        <v>149</v>
      </c>
      <c r="M154">
        <v>45.5</v>
      </c>
    </row>
    <row r="155" spans="12:13" x14ac:dyDescent="0.35">
      <c r="L155" t="s">
        <v>150</v>
      </c>
      <c r="M155">
        <v>35.9</v>
      </c>
    </row>
    <row r="156" spans="12:13" x14ac:dyDescent="0.35">
      <c r="L156" t="s">
        <v>151</v>
      </c>
      <c r="M156">
        <v>38.6</v>
      </c>
    </row>
    <row r="157" spans="12:13" x14ac:dyDescent="0.35">
      <c r="L157" t="s">
        <v>152</v>
      </c>
      <c r="M157">
        <v>42.6</v>
      </c>
    </row>
    <row r="158" spans="12:13" x14ac:dyDescent="0.35">
      <c r="L158" t="s">
        <v>153</v>
      </c>
      <c r="M158">
        <v>35.4</v>
      </c>
    </row>
    <row r="159" spans="12:13" x14ac:dyDescent="0.35">
      <c r="L159" t="s">
        <v>154</v>
      </c>
      <c r="M159">
        <v>57.6</v>
      </c>
    </row>
    <row r="160" spans="12:13" x14ac:dyDescent="0.35">
      <c r="L160" t="s">
        <v>155</v>
      </c>
      <c r="M160">
        <v>51.5</v>
      </c>
    </row>
    <row r="161" spans="12:13" x14ac:dyDescent="0.35">
      <c r="L161" t="s">
        <v>156</v>
      </c>
      <c r="M161">
        <v>27.3</v>
      </c>
    </row>
    <row r="162" spans="12:13" x14ac:dyDescent="0.35">
      <c r="L162" t="s">
        <v>157</v>
      </c>
      <c r="M162">
        <v>31.6</v>
      </c>
    </row>
    <row r="163" spans="12:13" x14ac:dyDescent="0.35">
      <c r="L163" t="s">
        <v>158</v>
      </c>
      <c r="M163">
        <v>35.799999999999997</v>
      </c>
    </row>
    <row r="164" spans="12:13" x14ac:dyDescent="0.35">
      <c r="L164" t="s">
        <v>159</v>
      </c>
    </row>
    <row r="165" spans="12:13" x14ac:dyDescent="0.35">
      <c r="L165" t="s">
        <v>160</v>
      </c>
      <c r="M165">
        <v>30.8</v>
      </c>
    </row>
    <row r="166" spans="12:13" x14ac:dyDescent="0.35">
      <c r="L166" t="s">
        <v>161</v>
      </c>
      <c r="M166">
        <v>37.799999999999997</v>
      </c>
    </row>
    <row r="167" spans="12:13" x14ac:dyDescent="0.35">
      <c r="L167" t="s">
        <v>162</v>
      </c>
      <c r="M167">
        <v>39.299999999999997</v>
      </c>
    </row>
    <row r="168" spans="12:13" x14ac:dyDescent="0.35">
      <c r="L168" t="s">
        <v>163</v>
      </c>
      <c r="M168">
        <v>31.6</v>
      </c>
    </row>
    <row r="169" spans="12:13" x14ac:dyDescent="0.35">
      <c r="L169" t="s">
        <v>164</v>
      </c>
      <c r="M169">
        <v>46</v>
      </c>
    </row>
    <row r="170" spans="12:13" x14ac:dyDescent="0.35">
      <c r="L170" t="s">
        <v>165</v>
      </c>
      <c r="M170">
        <v>40.299999999999997</v>
      </c>
    </row>
    <row r="171" spans="12:13" x14ac:dyDescent="0.35">
      <c r="L171" t="s">
        <v>166</v>
      </c>
      <c r="M171">
        <v>35.799999999999997</v>
      </c>
    </row>
    <row r="172" spans="12:13" x14ac:dyDescent="0.35">
      <c r="L172" t="s">
        <v>167</v>
      </c>
      <c r="M172">
        <v>40.200000000000003</v>
      </c>
    </row>
    <row r="173" spans="12:13" x14ac:dyDescent="0.35">
      <c r="L173" t="s">
        <v>168</v>
      </c>
      <c r="M173">
        <v>40.799999999999997</v>
      </c>
    </row>
    <row r="174" spans="12:13" x14ac:dyDescent="0.35">
      <c r="L174" t="s">
        <v>169</v>
      </c>
      <c r="M174">
        <v>42.4</v>
      </c>
    </row>
    <row r="175" spans="12:13" x14ac:dyDescent="0.35">
      <c r="L175" t="s">
        <v>170</v>
      </c>
      <c r="M175">
        <v>24.6</v>
      </c>
    </row>
    <row r="176" spans="12:13" x14ac:dyDescent="0.35">
      <c r="L176" t="s">
        <v>171</v>
      </c>
    </row>
    <row r="177" spans="12:13" x14ac:dyDescent="0.35">
      <c r="L177" t="s">
        <v>172</v>
      </c>
      <c r="M177">
        <v>32.6</v>
      </c>
    </row>
    <row r="178" spans="12:13" x14ac:dyDescent="0.35">
      <c r="L178" t="s">
        <v>173</v>
      </c>
      <c r="M178">
        <v>46.1</v>
      </c>
    </row>
    <row r="179" spans="12:13" x14ac:dyDescent="0.35">
      <c r="L179" t="s">
        <v>174</v>
      </c>
      <c r="M179">
        <v>41.6</v>
      </c>
    </row>
    <row r="180" spans="12:13" x14ac:dyDescent="0.35">
      <c r="L180" t="s">
        <v>175</v>
      </c>
      <c r="M180">
        <v>36.700000000000003</v>
      </c>
    </row>
    <row r="181" spans="12:13" x14ac:dyDescent="0.35">
      <c r="L181" t="s">
        <v>176</v>
      </c>
      <c r="M181">
        <v>46.9</v>
      </c>
    </row>
    <row r="182" spans="12:13" x14ac:dyDescent="0.35">
      <c r="L182" t="s">
        <v>177</v>
      </c>
      <c r="M182">
        <v>38.9</v>
      </c>
    </row>
    <row r="183" spans="12:13" x14ac:dyDescent="0.35">
      <c r="L183" t="s">
        <v>178</v>
      </c>
      <c r="M183">
        <v>35.5</v>
      </c>
    </row>
    <row r="184" spans="12:13" x14ac:dyDescent="0.35">
      <c r="L184" t="s">
        <v>179</v>
      </c>
      <c r="M184">
        <v>37.700000000000003</v>
      </c>
    </row>
    <row r="185" spans="12:13" x14ac:dyDescent="0.35">
      <c r="L185" t="s">
        <v>180</v>
      </c>
      <c r="M185">
        <v>55.6</v>
      </c>
    </row>
    <row r="186" spans="12:13" x14ac:dyDescent="0.35">
      <c r="L186" t="s">
        <v>181</v>
      </c>
      <c r="M186">
        <v>50.1</v>
      </c>
    </row>
    <row r="187" spans="12:13" x14ac:dyDescent="0.35">
      <c r="L187" t="s">
        <v>182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2017-06-15T21:38:23Z</dcterms:created>
  <dcterms:modified xsi:type="dcterms:W3CDTF">2017-06-17T12:45:33Z</dcterms:modified>
</cp:coreProperties>
</file>